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Desktop\documenten voor de website\"/>
    </mc:Choice>
  </mc:AlternateContent>
  <bookViews>
    <workbookView xWindow="0" yWindow="0" windowWidth="23040" windowHeight="8784" tabRatio="921" firstSheet="11" activeTab="29"/>
  </bookViews>
  <sheets>
    <sheet name="Introduction" sheetId="32" r:id="rId1"/>
    <sheet name="About"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Reporting entities" sheetId="26" r:id="rId13"/>
    <sheet name="#4.1 Government 2020" sheetId="33" r:id="rId14"/>
    <sheet name="#4.1Company 2020" sheetId="38"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 r:id="rId33"/>
    <externalReference r:id="rId34"/>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[1]!Companies[Full company name]</definedName>
    <definedName name="Companies_list" localSheetId="0">[1]!Companies[Full company name]</definedName>
    <definedName name="Companies_list">Companies[Full company name]</definedName>
    <definedName name="Countries_list">[1]!Table1_Country_codes_and_currencies[Country or Area name]</definedName>
    <definedName name="Currency_code_list">[2]!Table1_Country_codes_and_currencies[Currency code (ISO-4217)]</definedName>
    <definedName name="dddd">#REF!</definedName>
    <definedName name="GFS_list">[1]!Table6_GFS_codes_classification[Combined]</definedName>
    <definedName name="gogosx">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Government_agencies[Full name of agency]</definedName>
    <definedName name="over">#REF!</definedName>
    <definedName name="_xlnm.Print_Area" localSheetId="5">'#2.4'!$A$1:$J$21</definedName>
    <definedName name="Project_phases_list">[1]!Table12[Project phases]</definedName>
    <definedName name="Projectname" localSheetId="1">[1]!Companies15[Full project name]</definedName>
    <definedName name="Projectname" localSheetId="0">[1]!Companies15[Full project name]</definedName>
    <definedName name="Projectname">Companies15[Full project name]</definedName>
    <definedName name="Reporting_options_list">[2]!Table3_Reporting_options[List]</definedName>
    <definedName name="Revenue_stream_list" localSheetId="1">[1]!Government_revenues_table[Revenue stream name]</definedName>
    <definedName name="Revenue_stream_list" localSheetId="0">[1]!Government_revenues_table[Revenue stream name]</definedName>
    <definedName name="Revenue_stream_list">#REF!</definedName>
    <definedName name="Sector_list">[1]!Table7_sectors[Sector(s)]</definedName>
    <definedName name="Simple_options_list">[1]!Table2_Simple_options[List]</definedName>
    <definedName name="Total_reconciled" localSheetId="0">[1]!Table10[Revenue value]</definedName>
    <definedName name="Total_reconciled">#REF!</definedName>
    <definedName name="Total_revenues" localSheetId="1">[1]!Government_revenues_table[Revenue value]</definedName>
    <definedName name="Total_revenues" localSheetId="0">[1]!Government_revenues_table[Revenue value]</definedName>
    <definedName name="Total_revenu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21" l="1"/>
  <c r="I18" i="38" l="1"/>
  <c r="G18" i="38"/>
  <c r="I16" i="38"/>
  <c r="A14" i="38"/>
  <c r="E19" i="33" l="1"/>
  <c r="K35" i="26" l="1"/>
  <c r="K31" i="26"/>
  <c r="K32" i="26"/>
  <c r="K33" i="26"/>
  <c r="K34" i="26"/>
  <c r="K36" i="26"/>
  <c r="D17" i="24"/>
  <c r="H42" i="8"/>
  <c r="F34" i="8"/>
  <c r="H34" i="8" s="1"/>
  <c r="F20" i="14"/>
  <c r="H36" i="8"/>
  <c r="J36" i="8" s="1"/>
  <c r="G33" i="30" l="1"/>
  <c r="G15" i="26"/>
  <c r="G16" i="26"/>
  <c r="G17" i="26"/>
  <c r="G18" i="26"/>
  <c r="G19" i="26"/>
  <c r="G20" i="26"/>
  <c r="F14" i="20"/>
  <c r="H14" i="20" s="1"/>
  <c r="E31" i="30"/>
  <c r="E17" i="30"/>
  <c r="E15" i="30"/>
  <c r="H12" i="25"/>
  <c r="H11" i="25"/>
  <c r="H10" i="25"/>
  <c r="F21" i="24"/>
  <c r="H21" i="24" s="1"/>
  <c r="F7" i="24"/>
  <c r="F15" i="23"/>
  <c r="H15" i="23" s="1"/>
  <c r="F9" i="23"/>
  <c r="H9" i="23" s="1"/>
  <c r="F19" i="22"/>
  <c r="H19" i="22" s="1"/>
  <c r="F14" i="22"/>
  <c r="H14" i="22" s="1"/>
  <c r="F9" i="22"/>
  <c r="H9" i="21"/>
  <c r="F7" i="21"/>
  <c r="H7" i="21" s="1"/>
  <c r="F9" i="20"/>
  <c r="H9" i="20" s="1"/>
  <c r="H14" i="19"/>
  <c r="H9" i="19"/>
  <c r="H12" i="18"/>
  <c r="H10" i="18"/>
  <c r="F8" i="18"/>
  <c r="F7" i="18"/>
  <c r="F9" i="17"/>
  <c r="H9" i="17" s="1"/>
  <c r="F8" i="17"/>
  <c r="H8" i="17" s="1"/>
  <c r="F7" i="17"/>
  <c r="H7" i="17" s="1"/>
  <c r="F11" i="16"/>
  <c r="H11" i="16" s="1"/>
  <c r="F10" i="16"/>
  <c r="F9" i="16"/>
  <c r="H9" i="16" s="1"/>
  <c r="F8" i="16"/>
  <c r="H8" i="16" s="1"/>
  <c r="F7" i="16"/>
  <c r="F9" i="15"/>
  <c r="H9" i="15" s="1"/>
  <c r="F9" i="14"/>
  <c r="H9" i="14" s="1"/>
  <c r="F9" i="13"/>
  <c r="H9" i="13" s="1"/>
  <c r="F9" i="12"/>
  <c r="H9" i="12" s="1"/>
  <c r="F23" i="11"/>
  <c r="H23" i="11" s="1"/>
  <c r="F22" i="11"/>
  <c r="H22" i="11" s="1"/>
  <c r="F10" i="11"/>
  <c r="H10" i="11" s="1"/>
  <c r="F9" i="11"/>
  <c r="H9" i="11" s="1"/>
  <c r="B21" i="11"/>
  <c r="B19" i="11"/>
  <c r="B17" i="11"/>
  <c r="B27" i="9"/>
  <c r="B25" i="9"/>
  <c r="B23" i="9"/>
  <c r="B21" i="9"/>
  <c r="B19" i="9"/>
  <c r="B17" i="9"/>
  <c r="B15" i="9"/>
  <c r="B13" i="9"/>
  <c r="B27" i="8"/>
  <c r="B25" i="8"/>
  <c r="B23" i="8"/>
  <c r="B21" i="8"/>
  <c r="B19" i="8"/>
  <c r="B17" i="8"/>
  <c r="B15" i="8"/>
  <c r="B13" i="8"/>
</calcChain>
</file>

<file path=xl/comments1.xml><?xml version="1.0" encoding="utf-8"?>
<comments xmlns="http://schemas.openxmlformats.org/spreadsheetml/2006/main">
  <authors>
    <author>tc={AE703E1E-8CBB-4BFF-A0DF-60AF31B7B380}</author>
  </authors>
  <commentList>
    <comment ref="G33" authorId="0"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@Alex Gordy does this need to be reflected in RU form?</t>
        </r>
      </text>
    </comment>
  </commentList>
</comments>
</file>

<file path=xl/sharedStrings.xml><?xml version="1.0" encoding="utf-8"?>
<sst xmlns="http://schemas.openxmlformats.org/spreadsheetml/2006/main" count="1909" uniqueCount="810">
  <si>
    <t>Completed on:</t>
  </si>
  <si>
    <t xml:space="preserve">Multi-stakeholder group approved on: </t>
  </si>
  <si>
    <t>Transparency template for EITI disclosures</t>
  </si>
  <si>
    <t>Version 1.2 as of June 2022</t>
  </si>
  <si>
    <t>Filling in this Transparency data collection template will help the MSG prepare for Validation and is a requirement of the 2021 EITI Validation procedure.</t>
  </si>
  <si>
    <t>How filling out the Transparency data collection template works:</t>
  </si>
  <si>
    <t>1. Use one excel workbook per fiscal year covered. If the country is reporting on both oil &amp; gas and mining, both can fit into one workbook.</t>
  </si>
  <si>
    <t xml:space="preserve">2. Fill in the entire workbook </t>
  </si>
  <si>
    <t>3. This Transparency sheet should be submitted to the EITI International Secretariat ahead of the commencement of Validation, alongside the data collection templates related to 'Stakeholder engagement' and 'Outcomes and impact'. Send it to your country manager at the International Secretariat.</t>
  </si>
  <si>
    <r>
      <rPr>
        <sz val="12"/>
        <rFont val="Franklin Gothic Book"/>
        <family val="2"/>
      </rPr>
      <t>4. The template will be used as the basis for the country's Validation</t>
    </r>
    <r>
      <rPr>
        <sz val="12"/>
        <color theme="1"/>
        <rFont val="Franklin Gothic Book"/>
        <family val="2"/>
      </rPr>
      <t xml:space="preserve">. </t>
    </r>
    <r>
      <rPr>
        <sz val="12"/>
        <rFont val="Franklin Gothic Book"/>
        <family val="2"/>
      </rPr>
      <t xml:space="preserve">You will receive the file back with questions and comments, to be addressed as part of the Validation process. </t>
    </r>
  </si>
  <si>
    <r>
      <t xml:space="preserve">This template should be </t>
    </r>
    <r>
      <rPr>
        <b/>
        <u/>
        <sz val="12"/>
        <rFont val="Franklin Gothic Book"/>
        <family val="2"/>
      </rPr>
      <t>completed in full and published</t>
    </r>
    <r>
      <rPr>
        <b/>
        <sz val="12"/>
        <rFont val="Franklin Gothic Book"/>
        <family val="2"/>
      </rPr>
      <t xml:space="preserve"> for each fiscal year covered under EITI Reporting.</t>
    </r>
  </si>
  <si>
    <t>The International Secretariat can provide advice and support on request. If you have any questions, please contact your country manager at the EITI International Secretariat.</t>
  </si>
  <si>
    <t>Cells in orange must be completed before submission</t>
  </si>
  <si>
    <t>Cells in light blue are for supplying sources and/or comments</t>
  </si>
  <si>
    <t>White cells require no action</t>
  </si>
  <si>
    <t>Cells in grey are for your information.</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</si>
  <si>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</si>
  <si>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</si>
  <si>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t>Sub requirement sheets</t>
  </si>
  <si>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</si>
  <si>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</si>
  <si>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Underlying objectives</t>
    </r>
    <r>
      <rPr>
        <i/>
        <sz val="11"/>
        <color theme="1"/>
        <rFont val="Franklin Gothic Book"/>
        <family val="2"/>
      </rPr>
      <t>: The MSG to evaluate if they believe the country is meeting the underlying objective of the requirement</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</si>
  <si>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</si>
  <si>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 xml:space="preserve"> Aspects of the question have been answered/covered.</t>
    </r>
  </si>
  <si>
    <r>
      <t>If a requirement is not applicable</t>
    </r>
    <r>
      <rPr>
        <i/>
        <sz val="11"/>
        <color theme="1"/>
        <rFont val="Franklin Gothic Book"/>
        <family val="2"/>
      </rPr>
      <t xml:space="preserve">, the MSG must include the reference to the document (MSG minutes) where the non-applicability is determined. </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</si>
  <si>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</si>
  <si>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</si>
  <si>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</si>
  <si>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</si>
  <si>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</si>
  <si>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</si>
  <si>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</si>
  <si>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</si>
  <si>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</si>
  <si>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</si>
  <si>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enter your responses in the grey column. </t>
    </r>
  </si>
  <si>
    <t xml:space="preserve">2. Please respond to each question,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</si>
  <si>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</si>
  <si>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t>If you have any questions, please contact your country manager at the EITI International Secretariat.</t>
  </si>
  <si>
    <t>Cells in orange must be completed</t>
  </si>
  <si>
    <t>Cells in light blue are for voluntary input</t>
  </si>
  <si>
    <t xml:space="preserve">Part 1 - About </t>
  </si>
  <si>
    <t>Description</t>
  </si>
  <si>
    <t>Enter data in this column</t>
  </si>
  <si>
    <t>Source / Comments</t>
  </si>
  <si>
    <t>Country or area name</t>
  </si>
  <si>
    <t>ISO Alpha-3 Code</t>
  </si>
  <si>
    <t>National currency name</t>
  </si>
  <si>
    <t>National currency ISO-4217</t>
  </si>
  <si>
    <t>Fiscal year covered by this data file</t>
  </si>
  <si>
    <t>Start Date</t>
  </si>
  <si>
    <t>End Date</t>
  </si>
  <si>
    <t>Data source</t>
  </si>
  <si>
    <t>Has an EITI Report been prepared by an Independent Administrator?</t>
  </si>
  <si>
    <t>What is the name of the company?</t>
  </si>
  <si>
    <t>Date that the EITI Report was made public</t>
  </si>
  <si>
    <t>URL, EITI Report</t>
  </si>
  <si>
    <t>Does the government systematically disclose EITI data at a single location?</t>
  </si>
  <si>
    <t>Publication date of the EITI data</t>
  </si>
  <si>
    <t>Website link (URL) to EITI data</t>
  </si>
  <si>
    <t>Are there other files of relevance?</t>
  </si>
  <si>
    <t>Yes</t>
  </si>
  <si>
    <t>Date that other file was made public</t>
  </si>
  <si>
    <t>URL</t>
  </si>
  <si>
    <r>
      <t>EITI Requirement 7.2</t>
    </r>
    <r>
      <rPr>
        <b/>
        <sz val="11"/>
        <rFont val="Franklin Gothic Book"/>
        <family val="2"/>
      </rPr>
      <t>: Data accessibility and open data</t>
    </r>
  </si>
  <si>
    <t>Does the government have an open data policy?</t>
  </si>
  <si>
    <t>Data coverage / scope</t>
  </si>
  <si>
    <t>Open data portal / files</t>
  </si>
  <si>
    <t>&lt;URL&gt;</t>
  </si>
  <si>
    <t>Sector coverage</t>
  </si>
  <si>
    <t>Oil</t>
  </si>
  <si>
    <t>Gas</t>
  </si>
  <si>
    <t>Mining (incl. Quarrying)</t>
  </si>
  <si>
    <t>Other, non-upstream sectors</t>
  </si>
  <si>
    <t>If yes, please specify name (insert new rows if multiple)</t>
  </si>
  <si>
    <t>Number of reporting government entities (incl. SOEs if recipient)</t>
  </si>
  <si>
    <t>&lt; number &gt;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</si>
  <si>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</si>
  <si>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</si>
  <si>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 xml:space="preserve">Exchange rate used: 1 USD = </t>
  </si>
  <si>
    <t>Exchange rate source (URL,…)</t>
  </si>
  <si>
    <r>
      <t>EITI Requirement 4.7</t>
    </r>
    <r>
      <rPr>
        <b/>
        <sz val="11"/>
        <rFont val="Franklin Gothic Book"/>
        <family val="2"/>
      </rPr>
      <t>: Disaggregation</t>
    </r>
  </si>
  <si>
    <t>… by revenue stream</t>
  </si>
  <si>
    <t>… by government agency</t>
  </si>
  <si>
    <t>… by company</t>
  </si>
  <si>
    <t>… by project</t>
  </si>
  <si>
    <t>Contact details: data submission</t>
  </si>
  <si>
    <t>Name and contact information of the person submitting this file</t>
  </si>
  <si>
    <t>Name</t>
  </si>
  <si>
    <t>Organisation</t>
  </si>
  <si>
    <t>Email address</t>
  </si>
  <si>
    <t>Requirement 2.1: Legal framework</t>
  </si>
  <si>
    <t>Objective of Requirement 2.1</t>
  </si>
  <si>
    <t>Progress towards the objective of the requirement, to ensure public understanding of all aspects of the regulatory framework for the extractive industries, including the legal framework, fiscal regime, roles of government entities and reforms.</t>
  </si>
  <si>
    <t>Requirement</t>
  </si>
  <si>
    <t>How is this disclosed?</t>
  </si>
  <si>
    <t>Where is this systematically disclosed?</t>
  </si>
  <si>
    <t>Where is this disclosed in the EITI Report?</t>
  </si>
  <si>
    <t>Gaps or weaknesses in comprehensiveness, data quality, disaggregation and accessibility identified (by MSG, IA, others)</t>
  </si>
  <si>
    <t xml:space="preserve">International Secretariat Comments for pre-Validation support. Country team revision </t>
  </si>
  <si>
    <t xml:space="preserve">International Secretariat review and preliminary assessment </t>
  </si>
  <si>
    <t>International Secretariat questions to MSG</t>
  </si>
  <si>
    <t>MSG responses to International Secretariat questions</t>
  </si>
  <si>
    <t xml:space="preserve">International Secretariat final assessment </t>
  </si>
  <si>
    <t>Mining sector</t>
  </si>
  <si>
    <t>Does the government publish information about</t>
  </si>
  <si>
    <t>Laws and regulations?</t>
  </si>
  <si>
    <t>&lt; EITI reporting or systematically disclosed? &gt;</t>
  </si>
  <si>
    <t>EITI Report page reference</t>
  </si>
  <si>
    <t>Overview of government agencies' roles?</t>
  </si>
  <si>
    <t>Mineral and petroleum rights' regime?</t>
  </si>
  <si>
    <t>Fiscal regime?</t>
  </si>
  <si>
    <t>Level of fiscal devolution?</t>
  </si>
  <si>
    <t>Ongoing and planned reforms?</t>
  </si>
  <si>
    <t>Oil and gas sector</t>
  </si>
  <si>
    <t>Requirement 2.2: Contract and license allocations</t>
  </si>
  <si>
    <t>Objective of Requirement 2.2</t>
  </si>
  <si>
    <t>Progress towards the objective of the requirement, to provide a public overview of awards and transfers of oil, gas and mining licenses, the statutory procedures for license awards and transfers and whether these procedures are followed in practice. This can allow stakeholders to identify and address possible weaknesses in the license allocation process.</t>
  </si>
  <si>
    <t>Applicability of the Requirement</t>
  </si>
  <si>
    <t>Is Requirement 2.2 applicable in the period under review?</t>
  </si>
  <si>
    <t>Yes / No</t>
  </si>
  <si>
    <t>No. of license awards for the covered year</t>
  </si>
  <si>
    <t>the award process(es)?</t>
  </si>
  <si>
    <t>and the technical and financial criteria used?</t>
  </si>
  <si>
    <t>the existence of any non-trivial deviations from statutory procedures in license awards in the period under review?</t>
  </si>
  <si>
    <t>No. of license transfers for the covered year</t>
  </si>
  <si>
    <t>the number and identity of licenses transferred in the period under review?</t>
  </si>
  <si>
    <t>the transfer process(es)?</t>
  </si>
  <si>
    <t>the existence of any non-trivial deviations from statutory procedures in license transfers in the period under review?</t>
  </si>
  <si>
    <t>bidding rounds/process(es)?</t>
  </si>
  <si>
    <t>MSG comments on efficiency:</t>
  </si>
  <si>
    <t>Requirement 2.3: License registers</t>
  </si>
  <si>
    <t>Objective of Requirement 2.3</t>
  </si>
  <si>
    <t>Progress towards the objective of the requirement, to ensure the public accessibility of comprehensive information on property rights related to extractive deposits and projects.</t>
  </si>
  <si>
    <t>License register for the mining sector</t>
  </si>
  <si>
    <t xml:space="preserve">License-holder name: </t>
  </si>
  <si>
    <t xml:space="preserve">License coordinates: </t>
  </si>
  <si>
    <t xml:space="preserve">License dates of application, award and expiry: </t>
  </si>
  <si>
    <t>Commodity(ies) covered by licenses:</t>
  </si>
  <si>
    <t>Coverage of all active licenses?</t>
  </si>
  <si>
    <t>Coverage of all licenses held by material companies?</t>
  </si>
  <si>
    <t>License register for petroleum sector</t>
  </si>
  <si>
    <t>Requirement 2.4: Contracts</t>
  </si>
  <si>
    <t>Objective of Requirement 2.4</t>
  </si>
  <si>
    <t>Progress towards the objective of the requirement, to ensure the public accessibility of all licenses and contracts underpinning extractive activities (at least from 2021 onwards) as a basis for the public’s understanding of the contractual rights and obligations of companies operating in the country’s extractive industries.</t>
  </si>
  <si>
    <t>Government policy on contract and license disclosure</t>
  </si>
  <si>
    <t>For contracts executed after 1 January 2021: Are contracts texts  including annexes and amendments  fully disclosed?</t>
  </si>
  <si>
    <t>For licenses executed after 1 January 2021 Are license texts including annexes and amendments  fully disclosed?</t>
  </si>
  <si>
    <t>Contract register for mining sector</t>
  </si>
  <si>
    <t>Contract register for petroleum sector</t>
  </si>
  <si>
    <t>Contract register for other sector(s) - add rows if several</t>
  </si>
  <si>
    <t>License register for mining sector</t>
  </si>
  <si>
    <t>License register for other sector(s) - add rows if several</t>
  </si>
  <si>
    <t xml:space="preserve">Is there a publicly accessible list of all active exploitation and exploration contracts? </t>
  </si>
  <si>
    <t xml:space="preserve">Is there a publicly accessible list of all active exploitation and exploration licenses? </t>
  </si>
  <si>
    <t xml:space="preserve">Are there contracts/licenses executed before 1 January 2021, that are publicly disclosed? </t>
  </si>
  <si>
    <t>Requirement 2.5: Beneficial ownership</t>
  </si>
  <si>
    <t>Objective of Requirement 2.5</t>
  </si>
  <si>
    <t>Progress towards the objective of the requirement, to enable the public to know who ultimately owns and controls the companies operating in the country’s extractive industries, particularly those identified by the MSG as high-risk, to help deter improper practices in the management of extractive resources.</t>
  </si>
  <si>
    <t>Government policy on beneficial ownership</t>
  </si>
  <si>
    <t>Definition of the term beneficial owner</t>
  </si>
  <si>
    <t>Laws, regulations or policies on beneficial ownership</t>
  </si>
  <si>
    <t>Is beneficial ownership data requested?</t>
  </si>
  <si>
    <t>Is beneficial ownership data disclosed?</t>
  </si>
  <si>
    <t>Is beneficial ownership data disclosed by applicants and bidders?</t>
  </si>
  <si>
    <t>MSG assessment of disclosures</t>
  </si>
  <si>
    <t>Quality assurances for data reliability</t>
  </si>
  <si>
    <t>Names of stock exchanges for publicly-listed companies</t>
  </si>
  <si>
    <t>Is information on legal owners disclosed?</t>
  </si>
  <si>
    <t>Company register (legal ownership registry)</t>
  </si>
  <si>
    <t>Beneficial ownership registry</t>
  </si>
  <si>
    <t>Requirement 2.6: State participation</t>
  </si>
  <si>
    <t>Objective of Requirement 2.6</t>
  </si>
  <si>
    <t>Progress towards the objective of the requirement, to ensure an effective mechanism for transparency and accountability for well-governed SOEs and state participation more broadly through a public understanding of whether SOEs’ management is undertaken in accordance with the relevant regulatory framework. This information provides the basis for continuous improvements in the SOE’s contribution to the national economy, whether financially, economically or socially.</t>
  </si>
  <si>
    <t>Is Requirement 2.6 applicable in the period under review?</t>
  </si>
  <si>
    <t>Applicability</t>
  </si>
  <si>
    <t>Does the government report how it participates in the extractive sector?</t>
  </si>
  <si>
    <t>Statutory financial relations</t>
  </si>
  <si>
    <t>Where are the statutory rules and practices regarding SOEs' financial relations with government described?</t>
  </si>
  <si>
    <t>Where are the statutory rules and practices regarding SOEs' entitlements to transfers from government described?</t>
  </si>
  <si>
    <t>Where are the statutory rules and practices regarding SOEs' distribution of profits described?</t>
  </si>
  <si>
    <t>Where are the statutory rules and practices regarding SOEs' ability to retain earnings described?</t>
  </si>
  <si>
    <t>Where are the statutory rules and practices regarding SOEs' reinvestments described?</t>
  </si>
  <si>
    <t>Where are the statutory rules and practices regarding SOEs' third-party financing described?</t>
  </si>
  <si>
    <t>Financial relations in practice</t>
  </si>
  <si>
    <t>References to state-owned enterprises portals or company website(s), for example as stated in the Report (Add rows if several SOEs)</t>
  </si>
  <si>
    <t>References to state-owned enterprises or company Audited Financial Statement (Add rows if several SOEs)</t>
  </si>
  <si>
    <t>State ownership</t>
  </si>
  <si>
    <t>Where is information on state and SOE equity in extractive companies publicly disclosed?</t>
  </si>
  <si>
    <t>Where is information on the terms attached to state and SOE equity in extractive companies publicly disclosed?</t>
  </si>
  <si>
    <t>Where is information on state and SOE participating interests in extractive projects publicly disclosed?</t>
  </si>
  <si>
    <t>Where is information on the terms attached to state and SOE participating interests in extractive projects publicly disclosed?</t>
  </si>
  <si>
    <t>Loans and guarantees</t>
  </si>
  <si>
    <t>Where are loans and loan guarantees from the state to extractive companies and projects disclosed?</t>
  </si>
  <si>
    <t>Where are loans and loan guarantees from SOEs to extractive companies and projects disclosed?</t>
  </si>
  <si>
    <t>Corporate governance</t>
  </si>
  <si>
    <t>Where is corporate governance information on SOEs publicly disclosed?</t>
  </si>
  <si>
    <t>Requirement 3.1: Exploration activities</t>
  </si>
  <si>
    <t>Objective of Requirement 3.1</t>
  </si>
  <si>
    <t>Progress towards the objective of the requirement, to ensure public access to an overview of the extractive sector in the country and its potential, including recent, ongoing and planned significant exploration activities.</t>
  </si>
  <si>
    <t>Overview of the extractive industries</t>
  </si>
  <si>
    <t>Overview of key companies in the extractive industries</t>
  </si>
  <si>
    <t>Overview of significant exploration activities</t>
  </si>
  <si>
    <t>Requirement 3.2: Production data</t>
  </si>
  <si>
    <t>Objective of Requirement 3.2</t>
  </si>
  <si>
    <t>Progress towards the objective of the requirement, to ensure public understanding of extractive commodity(ies) production levels and the valuation of extractive commodity output, as a basis for addressing production-related issues in the extractive industries.</t>
  </si>
  <si>
    <t>Is Requirement 3.2 applicable in the period under review?</t>
  </si>
  <si>
    <t>(Harmonised System Codes)</t>
  </si>
  <si>
    <t>Disclosure of production volumes</t>
  </si>
  <si>
    <t>Disclosure of production values</t>
  </si>
  <si>
    <t>Crude oil (2709), volume</t>
  </si>
  <si>
    <t>Sm3</t>
  </si>
  <si>
    <t>USD</t>
  </si>
  <si>
    <t>Natural gas (2711), volume</t>
  </si>
  <si>
    <t>Sm3 o.e.</t>
  </si>
  <si>
    <t>Gold (7108), volume</t>
  </si>
  <si>
    <t>oz</t>
  </si>
  <si>
    <t>Silver (7106), volume</t>
  </si>
  <si>
    <t>Coal (2701), volume</t>
  </si>
  <si>
    <t>Tonnes</t>
  </si>
  <si>
    <t>Copper (2603), volume</t>
  </si>
  <si>
    <t>Add commodities here, volume</t>
  </si>
  <si>
    <t xml:space="preserve">Requirement 3.3: Export data </t>
  </si>
  <si>
    <t>Objective of Requirement 3.3</t>
  </si>
  <si>
    <t>Progress towards the objective of the requirement, to ensure public understanding of extractive commodity(ies) export levels and the valuation of extractive commodity exports, as a basis for addressing export-related issues in the extractive industries.</t>
  </si>
  <si>
    <t>Is Requirement 3.3 applicable in the period under review?</t>
  </si>
  <si>
    <t>Disclosure of export volumes</t>
  </si>
  <si>
    <t>Disclosure of export values</t>
  </si>
  <si>
    <t>&lt;Select unit&gt;</t>
  </si>
  <si>
    <t>Requirement 4.1: Comprehensive disclosure of taxes and revenues</t>
  </si>
  <si>
    <t>Objective of Requirement 4.1</t>
  </si>
  <si>
    <t>Progress towards the objective of the requirement, to ensure comprehensive disclosures of company payments and government revenues from oil, gas and mining as the basis for a detailed public understanding of the contribution of the extractive industries to government revenues.</t>
  </si>
  <si>
    <t>Does the government fully disclose extractive sector revenues by revenue stream?</t>
  </si>
  <si>
    <t>Are MSG decisions on the materiality threshold for revenue streams publicly available?</t>
  </si>
  <si>
    <t>Are MSG decisions on materiality thresholds for companies publicly available?</t>
  </si>
  <si>
    <t>Are the revenue streams considered material are publicly listed and described?</t>
  </si>
  <si>
    <t>Have the revenue streams listed in Requirement 4.1.c been considered? Where the MSG has agreed to exclude certain revenue streams from the scope of EITI disclosures, are the rationale for their exclusion, and their values, clearly documented?</t>
  </si>
  <si>
    <t>Has the MSG identified the companies making material payments?</t>
  </si>
  <si>
    <t>Have all material companies fully reported all payments in accordance with the materiality definition?</t>
  </si>
  <si>
    <t>Has the MSG identified the government entities receiving material revenues?</t>
  </si>
  <si>
    <t>Have all material government entities fully reported all receipts in accordance with the materiality definition?</t>
  </si>
  <si>
    <t>Has the government fully reported all revenues, including any revenues below the materiality thresholds? Note: for revenues related to revenue streams below the materiality threshold, this information can be provided in aggregate, if accompanied by an explanation of which precise revenue streams are included in the aggregate.</t>
  </si>
  <si>
    <t>Where companies or government entities paying or receiving material revenues have not submitted reporting templates, or have not fully disclosed all the payments and revenues, have public disclosures documented these issues and included an assessment of the impact on the comprehensiveness of the report?</t>
  </si>
  <si>
    <t>Reconciliation coverage</t>
  </si>
  <si>
    <t>Have the companies making material payments to government publicly disclosed their audited financial statements, or the main items (i.e. balance sheet, profit/loss statement, cash flows) where financial statements are not available?</t>
  </si>
  <si>
    <t xml:space="preserve">#4.1 (Reporting entities) covers lists reporting entities (Government agencies, companies and projects) and related information. </t>
  </si>
  <si>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</si>
  <si>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</si>
  <si>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t>3.Fill the Reporting Companies' list, beginning with first column "Full Company name". Please fill out as directed, completing every column for each row before beginning the next.</t>
  </si>
  <si>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</si>
  <si>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t>#4.1 Reporting entities</t>
  </si>
  <si>
    <t>Please provide a list of all reporting entities, alongside relevant information</t>
  </si>
  <si>
    <t>Reporting government entities list</t>
  </si>
  <si>
    <t>Full name of agency</t>
  </si>
  <si>
    <t>Agency type</t>
  </si>
  <si>
    <t>ID number (if applicable)</t>
  </si>
  <si>
    <t>Submitted reporting templates?</t>
  </si>
  <si>
    <t>Adhered to MSG's quality assurances?</t>
  </si>
  <si>
    <t>Total reported</t>
  </si>
  <si>
    <t>Other</t>
  </si>
  <si>
    <t>&lt; Yes / No / Partially &gt;</t>
  </si>
  <si>
    <t>Central government</t>
  </si>
  <si>
    <t>&lt;Use Legal Entity Identifier if available&gt;</t>
  </si>
  <si>
    <t>SOE</t>
  </si>
  <si>
    <t xml:space="preserve">State-owned enterprises &amp; public corporations </t>
  </si>
  <si>
    <t>Other Govt. Agency</t>
  </si>
  <si>
    <t>Local government</t>
  </si>
  <si>
    <t>Add new rows as necessary, right click the row number to the left and select "Insert"</t>
  </si>
  <si>
    <t>&lt; Agency type &gt;</t>
  </si>
  <si>
    <t>Reporting companies' list</t>
  </si>
  <si>
    <t>Company ID references</t>
  </si>
  <si>
    <t>Example: Taxpayer Identification Number</t>
  </si>
  <si>
    <t>The Brønnøysund Register Centre</t>
  </si>
  <si>
    <t>If available, link to the registry or agency</t>
  </si>
  <si>
    <t>Full company name</t>
  </si>
  <si>
    <t>Company type</t>
  </si>
  <si>
    <t>Company ID number</t>
  </si>
  <si>
    <t>Sector</t>
  </si>
  <si>
    <t>Commodities (comma-separated)</t>
  </si>
  <si>
    <t xml:space="preserve">Stock exchange listing or company website </t>
  </si>
  <si>
    <t>Audited financial statement (or balance sheet, cash flows, profit/loss statement if unavailable)</t>
  </si>
  <si>
    <t>Payments to Governments Report</t>
  </si>
  <si>
    <t>EITI Company LLC</t>
  </si>
  <si>
    <t>Oil &amp; Gas</t>
  </si>
  <si>
    <t>Mining</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</si>
  <si>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</si>
  <si>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</si>
  <si>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</si>
  <si>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</si>
  <si>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</si>
  <si>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</si>
  <si>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</si>
  <si>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</si>
  <si>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</si>
  <si>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</si>
  <si>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Greeny South LNG</t>
  </si>
  <si>
    <t>Not applicable</t>
  </si>
  <si>
    <t>Natural gas (2711)</t>
  </si>
  <si>
    <t>&lt; XXX &gt;</t>
  </si>
  <si>
    <t>Deep Blue  Mine</t>
  </si>
  <si>
    <t>XI397</t>
  </si>
  <si>
    <t>EITI Company LLC, Totally green Ltd</t>
  </si>
  <si>
    <t>Diamonds (7102)</t>
  </si>
  <si>
    <t>Production</t>
  </si>
  <si>
    <t>carats</t>
  </si>
  <si>
    <t>Copper (2603)</t>
  </si>
  <si>
    <t>Cobalt (2605)</t>
  </si>
  <si>
    <t>Alphago Mine</t>
  </si>
  <si>
    <t>XI7400</t>
  </si>
  <si>
    <t>EITI Company LLC, Bigmillions Ltd</t>
  </si>
  <si>
    <t>Gold (7108)</t>
  </si>
  <si>
    <t>Drilling project</t>
  </si>
  <si>
    <t>MM9876, MM1567</t>
  </si>
  <si>
    <t>Crude oil (2709)</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</si>
  <si>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</si>
  <si>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</si>
  <si>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</si>
  <si>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</si>
  <si>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</si>
  <si>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</si>
  <si>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</si>
  <si>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</si>
  <si>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Classification</t>
  </si>
  <si>
    <t>Revenue stream name</t>
  </si>
  <si>
    <t>Government entity</t>
  </si>
  <si>
    <t>Revenue value</t>
  </si>
  <si>
    <t>What is GFS?</t>
  </si>
  <si>
    <t>General taxes on goods and services (VAT, sales tax, turnover tax) (1141E)</t>
  </si>
  <si>
    <t>Royalties (1415E1)</t>
  </si>
  <si>
    <t>Total in USD</t>
  </si>
  <si>
    <t>Additional information</t>
  </si>
  <si>
    <t>Any additional information that is not eligible for inclusion in the table above, please include below as comments.</t>
  </si>
  <si>
    <t>How to fill this sheet:</t>
  </si>
  <si>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</si>
  <si>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</si>
  <si>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</si>
  <si>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</si>
  <si>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</si>
  <si>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</si>
  <si>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</si>
  <si>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</si>
  <si>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</si>
  <si>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</si>
  <si>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</si>
  <si>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</si>
  <si>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</si>
  <si>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No</t>
  </si>
  <si>
    <t>Requirement 4.2: In-kind revenues</t>
  </si>
  <si>
    <t>Objective of Requirement 4.2</t>
  </si>
  <si>
    <t>Progress towards the objective of the requirement, to ensure transparency in the sale of in-kind revenues of minerals, oil and gas to allow the public to assess whether the sales values correspond to market values and ensure the traceability of the proceeds from the sale of those commodities to the national Treasury.</t>
  </si>
  <si>
    <t>Is Requirement 4.2 applicable in the period under review?</t>
  </si>
  <si>
    <t>Were the proceeds of the sales of the state's in-kind revenues considered material by the MSG in the period under review?</t>
  </si>
  <si>
    <t>Does the government disclose data on in-kind revenues and sales of state share of production?</t>
  </si>
  <si>
    <t>If yes, what was the volume received?</t>
  </si>
  <si>
    <t>If yes, what was sold?</t>
  </si>
  <si>
    <t>If yes, do disclosures include payments related to swap agreements and resource-backed loans, where applicable?</t>
  </si>
  <si>
    <t>If yes, has the MSG considered whether disclosures should be broken down by individual sale, type of product and price?</t>
  </si>
  <si>
    <t>If yes, do public disclosures include information such as the type of product, price, market and sale volume, ownership of the product sold and nature of contract?</t>
  </si>
  <si>
    <t>If yes, do public disclosures include description of the process for selecting the buying companies, the technical and financial criteria used to make the selection, the list of selected buying companies, any material deviations from the applicable legal and regulatory framework governing the selection of buying companies, and the related sales agreements?</t>
  </si>
  <si>
    <t>If yes, have companies buying oil, gas and minerals from the state, including state-owned enterprises (or appointed third parties), disclosed volumes received from the state or state-owned enterprise and payments made for the purchase of oil, gas and solid minerals?</t>
  </si>
  <si>
    <t>If yes, has the MSG considered the reliability of data on in-kind revenues and considered further efforts to address any gaps, inconsistencies and irregularities in the information disclosed in accordance with Requirement 4.9?</t>
  </si>
  <si>
    <t>If yes, what was the total revenue transferred to the state from the proceeds of oil, gas and minerals sold?</t>
  </si>
  <si>
    <t>Requirement 4.3: Infrastructure provisions and barter arrangements</t>
  </si>
  <si>
    <t>Objective of Requirement 4.3</t>
  </si>
  <si>
    <t xml:space="preserve">Progress towards the objective of the requirement, to ensure public understanding of infrastructure provisions and barter-type arrangements, which provide a significant share of government benefits from an extractive project, that is commensurate with other cash-based company payments and government revenues from oil, gas and mining, as a basis for comparability to conventional agreements.  </t>
  </si>
  <si>
    <t>Is Requirement 4.3 applicable in the period under review?</t>
  </si>
  <si>
    <t>Does the government disclose information on barter and infrastructure agreements?</t>
  </si>
  <si>
    <t>If yes, do public disclosures provide an explanation of key terms of the agreements?</t>
  </si>
  <si>
    <t>If yes, do public disclosures provide an explanation of the resources which have been pledged by the state under these agreements?</t>
  </si>
  <si>
    <t>If yes, what was the total value of the resources which have been pledged by the state under these agreements?</t>
  </si>
  <si>
    <t>If yes, do public disclosures provide an explanation of the value of the balancing benefit stream (e.g. infrastructure works) under these agreements?</t>
  </si>
  <si>
    <t>If yes, what was the total value of the balancing benefit stream (e.g. infrastructure works) under these agreements?</t>
  </si>
  <si>
    <t>If yes, do public disclosures provide an explanation of materiality of these agreements relative to conventional contracts?</t>
  </si>
  <si>
    <t>Has the MSG agreed a procedure to address data quality and assurance of the information set out above, in accordance with Requirement 4.9?</t>
  </si>
  <si>
    <t>Requirement 4.4: Transportation revenues</t>
  </si>
  <si>
    <t>Objective of Requirement 4.4</t>
  </si>
  <si>
    <t>Progress towards the objective of the requirement, to ensure transparency in government and SOE revenues from the transit of oil, gas and minerals as a basis for promoting greater accountability in extractive commodity transportation arrangements involving the state or SOEs.</t>
  </si>
  <si>
    <t>Is Requirement 4.4 applicable in the period under review?</t>
  </si>
  <si>
    <t>Does the government disclose information on transportation revenues?</t>
  </si>
  <si>
    <t>If yes, have these revenue flows  been fully disclosed to levels of disaggregation commensurate with other payments and revenues streams (4.7), with appropriate attention to data quality (4.9)?</t>
  </si>
  <si>
    <t>If yes, what was the total revenues received from transportation of commodities?</t>
  </si>
  <si>
    <t>If yes, has EITI implementation covered additional disclosures in accordance with Requirement 4.4.i-v?</t>
  </si>
  <si>
    <t>If no, has the MSG documented and explained the barriers to provision of this information and any government plans to overcome these barriers?</t>
  </si>
  <si>
    <t>Requirement 4.5: Transactions between SOEs and government entities</t>
  </si>
  <si>
    <t>Objective of Requirement 4.5</t>
  </si>
  <si>
    <t>Progress towards the objective of the requirement, to ensure the traceability of payments and transfers involving SOEs and strengthen public understanding of whether revenues accruable to the state are effectively transferred to the state and of the level of state financial support for SOEs.</t>
  </si>
  <si>
    <t>Is Requirement 4.5 applicable in the period under review?</t>
  </si>
  <si>
    <t>Does the government disclose information on SOE transactions?</t>
  </si>
  <si>
    <t>If yes, are company payments to SOEs considered material by the MSG?</t>
  </si>
  <si>
    <t>If yes, what were the total revenues received from companies by SOEs?</t>
  </si>
  <si>
    <t>If yes, are government transfers to SOEs considered material by the MSG?</t>
  </si>
  <si>
    <r>
      <t>If yes, what w</t>
    </r>
    <r>
      <rPr>
        <i/>
        <sz val="11"/>
        <color rgb="FFFF0000"/>
        <rFont val="Franklin Gothic Book"/>
        <family val="2"/>
      </rPr>
      <t>e</t>
    </r>
    <r>
      <rPr>
        <i/>
        <sz val="11"/>
        <rFont val="Franklin Gothic Book"/>
        <family val="2"/>
      </rPr>
      <t>re the total revenues received from government by SOEs?</t>
    </r>
  </si>
  <si>
    <t>If yes, are SOEs transfers to government considered material by the MSG?</t>
  </si>
  <si>
    <t>If yes, what were the total revenues received by government from SOEs?</t>
  </si>
  <si>
    <t>If yes, has the MSG demonstrated that the disclosures above are comprehensive and reliable?</t>
  </si>
  <si>
    <t>Requirement 4.6: Subnational direct payments</t>
  </si>
  <si>
    <t>Objective of Requirement 4.6</t>
  </si>
  <si>
    <t>Progress towards the objective of the requirement, to enable stakeholders to gain an understanding of benefits that accrue to local governments through transparency in companies’ direct payments to subnational entities and to strengthen public oversight of subnational governments’ management of their internally-generated extractive revenues.</t>
  </si>
  <si>
    <t>Is Requirement 4.6 applicable in the period under review?</t>
  </si>
  <si>
    <t>Does the government disclose information on direct subnational payments?</t>
  </si>
  <si>
    <t>If yes, what was the total sub-national revenues received?</t>
  </si>
  <si>
    <t>If yes, are there public disclosures by all companies of their material direct subnational payments?</t>
  </si>
  <si>
    <t>If yes, are there public disclosures by all local government units of material revenues collected from companies' direct subnational payments?</t>
  </si>
  <si>
    <t xml:space="preserve">If yes, has the MSG agreed a procedure to address data quality and assurance on subnational payments, in accordance with Requirement 4.9? </t>
  </si>
  <si>
    <t>Requirement 4.7: Level of disaggregation</t>
  </si>
  <si>
    <t>Objective of Requirement 4.7</t>
  </si>
  <si>
    <t>Progress towards the objective of the requirement, to ensure disaggregation in public disclosures of company payments and government revenues from oil, gas and mining that enables the public to assess the extent to which the government can monitor its revenue receipts as defined by its legal and fiscal framework, and that the government receives what it ought to from each individual extractive project.</t>
  </si>
  <si>
    <t>Are public disclosures of financial data (on material company payments and government revenues) disaggregated by individual company, government entity and revenue stream?</t>
  </si>
  <si>
    <t>Has the MSG documented which forms of legal agreements constitute a project, in accordance with to the definition in Requirement 4.7?</t>
  </si>
  <si>
    <t>Has the MSG documented which legal agreements are substantially interconnected or overarching?</t>
  </si>
  <si>
    <t>Has the MSG documented which revenue streams are imposed or levied at the level of the legal agreements, not at a company level?</t>
  </si>
  <si>
    <t>Has the MSG ensured that the relevant revenue data is disaggregated by individual project?</t>
  </si>
  <si>
    <t>What percentage of revenues levied by project has been reported by project?</t>
  </si>
  <si>
    <t>Requirement 4.8: Data timeliness</t>
  </si>
  <si>
    <t>Objective of Requirement 4.8</t>
  </si>
  <si>
    <t>Progress towards the objective of the requirement, to ensure that public disclosures of company payments and government revenues from oil, gas and mining are sufficiently timely to be relevant to inform public debate and policy-making.</t>
  </si>
  <si>
    <t>Data timeliness (no. of years from fiscal year end to publication)</t>
  </si>
  <si>
    <t>Has the MSG approved the period for reporting?</t>
  </si>
  <si>
    <t>Are there any plans by the MSG to improve the timeliness of EITI data disclosures?</t>
  </si>
  <si>
    <t>Requirement 4.9: Data quality</t>
  </si>
  <si>
    <t>Objective of Requirement 4.9</t>
  </si>
  <si>
    <t>Progress towards the objective of the requirement, to ensure that appropriate measures have been taken to ensure the reliability of disclosures of company payments and government revenues from oil, gas and mining. The aim is for the EITI to contribute to strengthening routine government and company audit and assurance systems and practices and ensure that stakeholders can have confidence in the reliability of the financial data on payments and revenues.</t>
  </si>
  <si>
    <t>Does government routinely disclose financial data from Requirement 4.1 (full disclosure of revenue streams for both government and companies) of the EITI Standard?</t>
  </si>
  <si>
    <t>Is the data subject to credible, independent audits, applying international standards?</t>
  </si>
  <si>
    <t>Are government agencies subject to credible, independent audits?</t>
  </si>
  <si>
    <t>Government audits database</t>
  </si>
  <si>
    <t>Are companies subject to credible, independent audits?</t>
  </si>
  <si>
    <t>Company audits database</t>
  </si>
  <si>
    <t>Has the MSG applied a procedure for disclosures in accordance with the standard procedures endorsed by the EITI Board?</t>
  </si>
  <si>
    <t>If yes, has the MSG agreed on reporting templates?</t>
  </si>
  <si>
    <t>If yes, has the MSG undertaken a review of the audit and assurance procedures in companies and government entities participating in EITI reporting?</t>
  </si>
  <si>
    <t>If yes, has the MSG agreed on the assurances to be provided by the participating companies and government entities to assure the credibility of the data, including the types of assurances to be provided, the options considered and the rationale for the agreed assurances?</t>
  </si>
  <si>
    <t>If yes, has the MSG agreed on appropriate provisions for safeguarding confidential information?</t>
  </si>
  <si>
    <t xml:space="preserve">If yes, have the names of companies that did not provide the required quality assurances for their EITI disclosures been published, including the materiality of each company's payments to government? </t>
  </si>
  <si>
    <t>If yes, is there a summary of the key findings from the assessment of the comprehensiveness and reliability of the data disclosed by companies and government entities in the public domain?</t>
  </si>
  <si>
    <t>If yes, has any non-financial (contextual) information been clearly sourced?</t>
  </si>
  <si>
    <t>Has the EITI Board have approved that the MSG deviates from the standard procedures of Requirement 4.9.b (based on application to deviate from standard procedures and Board decision of approval)?</t>
  </si>
  <si>
    <t>If yes, is there public documentation that the rationale for deviating from the standard procedures continues to be applicable?</t>
  </si>
  <si>
    <t>If yes, is there public disclosure of the data required by the EITI Standard in requisite detail?</t>
  </si>
  <si>
    <t>If yes, are public disclosures of financial data subject to credible, independent audits, applying international standards?</t>
  </si>
  <si>
    <t>If yes, is there sufficient data retention of historical data?</t>
  </si>
  <si>
    <t>Requirement 5.1: Distribution of revenues</t>
  </si>
  <si>
    <t>Objective of Requirement 5.1</t>
  </si>
  <si>
    <t>Progress towards the objective of the requirement, to ensure the traceability of extractive revenues to the national budget and ensure the same level of transparency and accountability for extractive revenues that are not recorded in the national budget.</t>
  </si>
  <si>
    <t>Does the government publicly clarify whether all extractive sector revenues are recorded in the national budget (i.e. enter the government's consolidated / single-treasury account)?</t>
  </si>
  <si>
    <t>Does the government publicly disclose the specific types of revenues that are not recorded in the budget?</t>
  </si>
  <si>
    <t>Does the government publicly disclose the value of revenues are not recorded in the budget?</t>
  </si>
  <si>
    <t>Is there a public explanation of the allocation of revenues to extra-budgetary entities, such as development or sovereign wealth funds?</t>
  </si>
  <si>
    <t>Are financial reports explaining the allocation of revenues to extra-budgetary entities, such as development or sovereign wealth funds, publicly accessible?</t>
  </si>
  <si>
    <t>Is there a public explanation of the allocation of extractive revenues collected by a government entity, or on behalf of the government (e.g. by an SOE), that are retained by that entity and not recorded in the national or subnational budget?</t>
  </si>
  <si>
    <t>Are financial reports explaining the allocation of extractive revenues collected by a government entity, or on behalf of the government (e.g. by an SOE), that are retained by that entity and not recorded in the national or subnational budget?</t>
  </si>
  <si>
    <t>Are there references to any national revenue classification systems or international data standards in the public domain?</t>
  </si>
  <si>
    <t>Requirement 5.2: Subnational transfers</t>
  </si>
  <si>
    <t>Objective of Requirement 5.2</t>
  </si>
  <si>
    <t>Progress towards the objective of the requirement, to enable stakeholders at the local level to assess whether the transfer and management of subnational transfers of extractive revenues are in line with statutory entitlements.</t>
  </si>
  <si>
    <t>Is Requirement 5.2 applicable in the period under review?</t>
  </si>
  <si>
    <t>Revenue-sharing mechanism 1</t>
  </si>
  <si>
    <t>Does the government disclose information on Subnational transfers?</t>
  </si>
  <si>
    <t xml:space="preserve">If yes, are there public disclosures of the statutory revenue-sharing formula? </t>
  </si>
  <si>
    <t>If yes, is information on how much the government should have transferred according to the revenue sharing formula to each of the relevant local governments publicly disclosed?</t>
  </si>
  <si>
    <t>If yes, is information on how much the government actually transferred in practice to each of the relevant local governments publicly disclosed?</t>
  </si>
  <si>
    <t>Revenue-sharing mechanism 2</t>
  </si>
  <si>
    <t>Has the MSG agreed a procedure to address data quality and assurance of information on such transfers, in accordance with Requirement 4.9?</t>
  </si>
  <si>
    <t>Has the MSG reported on how extractive revenues earmarked for specific programmes or investments at the subnational level are managed, and actual disbursements?</t>
  </si>
  <si>
    <t>Has the MSG provided recommendations to improve the revenue sharing mechanism, ensure the traceability of shares of extractive revenues at the local level, strengthen the management of extractive revenues at the local level, and improve the accessibility of and timeliness of such information?</t>
  </si>
  <si>
    <t>Requirement 5.3: Additional information on revenue management and expenditures</t>
  </si>
  <si>
    <t>Objective of Requirement 5.3</t>
  </si>
  <si>
    <t>Progress towards the objective of the requirement, to strengthen public oversight of the management of extractive revenues, the use of extractives revenues to fund specific public expenditures and the assumptions underlying the budget process.</t>
  </si>
  <si>
    <t>Does the government disclose whether any extractive sector revenues are earmarked (i.e. pinned to specific uses, programmes, geographical zones)? - add rows if several</t>
  </si>
  <si>
    <t xml:space="preserve">Does the government disclose a description of the country’s budget and audit processes? </t>
  </si>
  <si>
    <t>Does the government disclose publicly available information about budgets and 
expenditures? - add rows if several</t>
  </si>
  <si>
    <t>Requirement 6.1: Social and environmental expenditures</t>
  </si>
  <si>
    <t>Objective of Requirement 6.1</t>
  </si>
  <si>
    <t xml:space="preserve">Progress towards the objective of the requirement, to enable public understanding of extractive companies’ social and environmental contributions and provide a basis for assessing extractive companies’s compliance with their legal and contractual obligations to undertake social and environmental expenditures. </t>
  </si>
  <si>
    <t>Is Requirement 6.1 applicable in the period under review?</t>
  </si>
  <si>
    <t>Social expenditures</t>
  </si>
  <si>
    <t>Does the government disclose information on social expenditures?</t>
  </si>
  <si>
    <t>If yes, what was the total mandatory social expenditures received?</t>
  </si>
  <si>
    <t>If yes, what was the total voluntary social expenditures received?</t>
  </si>
  <si>
    <t>Have government's public disclosures of mandatory social expenditures been disaggregated by payment type, company, between cash and in-kind and include information on the nature of in-kind expenditures and the identity of any non-government beneficiaries?</t>
  </si>
  <si>
    <t>If yes, have mandatory social expenditures been disclosed, with appropriate attention to data quality in accordance with Requirement 4.9?</t>
  </si>
  <si>
    <t>Do companies disclose information on social expenditures?</t>
  </si>
  <si>
    <t>If yes, what was the total mandatory social expenditures paid?</t>
  </si>
  <si>
    <t>If yes, what was the total voluntary social expenditures paid?</t>
  </si>
  <si>
    <t>Have companies' public disclosures of mandatory social expenditures been disaggregated by payment type, company, between cash and in-kind and include information on the nature of in-kind expenditures and the identity of any non-government beneficiaries?</t>
  </si>
  <si>
    <t>Environmental payments</t>
  </si>
  <si>
    <t>Does the government disclose information on environmental payments?</t>
  </si>
  <si>
    <t>If yes, what was the total mandatory environmental payments?</t>
  </si>
  <si>
    <t>If yes, what was the total voluntary environmental payments?</t>
  </si>
  <si>
    <t>If yes, have mandatory environmental expenditures been disclosed, with appropriate attention to data quality in accordance with Requirement 4.9?</t>
  </si>
  <si>
    <t>Requirement 6.2: SOE quasi-fiscal expenditures</t>
  </si>
  <si>
    <t>Objective of Requirement 6.2</t>
  </si>
  <si>
    <t xml:space="preserve">Progress towards the objective of the requirement, to ensure transparency and accountability in the management of extractive-funded state-owned enterprise expenditures on behalf of the government that are not reflected in the national budget. </t>
  </si>
  <si>
    <t>Is Requirement 6.2 applicable in the period under review?</t>
  </si>
  <si>
    <t>Quasi-fiscal expenditures type 1</t>
  </si>
  <si>
    <t>Does the government or SOEs disclose information on quasi-fiscal expenditures?</t>
  </si>
  <si>
    <t>If yes, what was the total value of quasi-fiscal expenditures performed by SOEs?</t>
  </si>
  <si>
    <t>If yes, were public disclosures of quasi-fiscal expenditures disaggregated to levels commensurate with Requirement 4.7?</t>
  </si>
  <si>
    <t>If yes, were public disclosures of quasi-fiscal expenditures comprehensive?</t>
  </si>
  <si>
    <t>If yes, were quasi-fiscal expenditures publicly disclosed with appropriate attention to data quality in accordance with Requirement 4.9?</t>
  </si>
  <si>
    <t>Quasi-fiscal expenditures type 2</t>
  </si>
  <si>
    <t>Requirement 6.3: Contribution of the extractive sector to the economy</t>
  </si>
  <si>
    <t>Objective of Requirement 6.3</t>
  </si>
  <si>
    <t>Progress towards the objective of the requirement, to ensure a public understanding of the extractive industries’ contribution to the national economy and the level of natural resource dependency in the economy.</t>
  </si>
  <si>
    <t>Does the government disclose information on the contribution of the extractive industries to the economy?</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</si>
  <si>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</si>
  <si>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</si>
  <si>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</si>
  <si>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</si>
  <si>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</si>
  <si>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</si>
  <si>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</si>
  <si>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</si>
  <si>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</si>
  <si>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</si>
  <si>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</si>
  <si>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</si>
  <si>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</si>
  <si>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</si>
  <si>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t>Does the government disclose information on the location of the major extractive activities in the country?</t>
  </si>
  <si>
    <t>Requirement 6.4: Environmental impact</t>
  </si>
  <si>
    <t>Objective of Requirement 6.4</t>
  </si>
  <si>
    <t>Progress towards the objective of the requirement, to provide a basis for stakeholders to assess the adequacy of the regulatory framework and monitoring efforts to manage the environmental impact of extractive industries, and to assess extractive companies’ adherence to environmental obligations.</t>
  </si>
  <si>
    <t>Is Requirement 6.4 applicable in the period under review?</t>
  </si>
  <si>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</si>
  <si>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</si>
  <si>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</si>
  <si>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t>Yes.</t>
  </si>
  <si>
    <t>p. 25</t>
  </si>
  <si>
    <t>p. 24</t>
  </si>
  <si>
    <t>SRD</t>
  </si>
  <si>
    <t>BDO</t>
  </si>
  <si>
    <t>p. 35-37</t>
  </si>
  <si>
    <t>p. 38</t>
  </si>
  <si>
    <t xml:space="preserve">There is a summary of laws and regulations in the EITI Report. A summary of the ammendments is missing. It will be important to have a register of the recent ammendments up to date. </t>
  </si>
  <si>
    <t xml:space="preserve">The regulation regarding Staatsolie is not clearly identified. There is no summary explanation of the role of Staatsolie as a branch of the gpvernment in the regulation of the hydrocarbon activities. Clarification is needed. </t>
  </si>
  <si>
    <t xml:space="preserve">The mining agreements. It will be good to clarify the differences between them. There is no detail regarding the content of the conditions for conducting operations that the people with concessions will have. </t>
  </si>
  <si>
    <t>p. 39</t>
  </si>
  <si>
    <t>p. 39-44</t>
  </si>
  <si>
    <t xml:space="preserve">The fiscal regime is clearly defined, The definition of the different taxes and levies are included in Table 17. A more detailed list of all the taxes and fees would be welcome.  </t>
  </si>
  <si>
    <t xml:space="preserve">A brief mention of previous reforms to the mining reforms is included but there is no update as of the status of those reforms today. That would be really welcome. </t>
  </si>
  <si>
    <t>p, 44</t>
  </si>
  <si>
    <t>p. 45</t>
  </si>
  <si>
    <t>p. 45 (p. 39-44)</t>
  </si>
  <si>
    <t xml:space="preserve">There is no mention of current reforms in the hydrocarbon sector. </t>
  </si>
  <si>
    <t>p. 46-51</t>
  </si>
  <si>
    <t>p. 51</t>
  </si>
  <si>
    <t xml:space="preserve">There is no information regarding the licenses in previous years. Given that this report should cover 18, 19 and 20, it would be necessary to have that information too. </t>
  </si>
  <si>
    <t xml:space="preserve">No. There is no comment about it. The MSG should have a discussion about this before Validation begins. </t>
  </si>
  <si>
    <t xml:space="preserve">No transfers were reported in the EITI Report. It is important that the MSG highlights this in a document that is of public access. </t>
  </si>
  <si>
    <t xml:space="preserve">In the description of small scale and medim cale mining permits, it is clear that some of them cannot be transferred. But there is no clarity about this. </t>
  </si>
  <si>
    <t xml:space="preserve">There is no comment about it. The MSG should have a discussion about this before the Validation begins. </t>
  </si>
  <si>
    <t>There is no specific comment about the transferring process of licenses in either the mining or the oil and gas sector</t>
  </si>
  <si>
    <t>There is a brief description of the bidding rounds held in 2016. However, there is no list of the bidders that is publicly available. We should ask about the information and whether this is available somewhere</t>
  </si>
  <si>
    <t>p. 52</t>
  </si>
  <si>
    <t>p. 53</t>
  </si>
  <si>
    <t xml:space="preserve">There is a list with a description of the year that the PSCs began. There is no clear indication of the contracts that Staatsolie has on its own. </t>
  </si>
  <si>
    <t>There is no clear indication of the technical requirements that are needed in order to apply for a PSC in Suriname</t>
  </si>
  <si>
    <t xml:space="preserve">There is no clarity about it. There should be a public statement clarifying this. </t>
  </si>
  <si>
    <t>None</t>
  </si>
  <si>
    <t>There is no clear indication of the technical requirements that are needed in order to transfer for a PSC in Suriname</t>
  </si>
  <si>
    <t>126. Annex 1</t>
  </si>
  <si>
    <t xml:space="preserve">There is a comprehensive list of all active licenses from the different years included in the report. </t>
  </si>
  <si>
    <t xml:space="preserve">No coordinates of the licenses are detailed in the report. However, the registry has them although the registry is, unfortunately, not of public access. </t>
  </si>
  <si>
    <t xml:space="preserve">Date of submission and date of termination are included. No date of award. </t>
  </si>
  <si>
    <t>No type of material is disclosed in the annex</t>
  </si>
  <si>
    <t>More information Is needed regarding the kind of mineral produced, the BO and to understand also production disclosed per project</t>
  </si>
  <si>
    <t>p.53</t>
  </si>
  <si>
    <t xml:space="preserve">No coordinates. </t>
  </si>
  <si>
    <t>https://www.staatsolie.com/en/staatsolie-hydrocarbon-institute/overview-pscs-1957-now/</t>
  </si>
  <si>
    <t>The link in the Staatsolie Hydrocarbon Institute covers the year of the license, not the specific date. It does not disclose the kind of commodity covered</t>
  </si>
  <si>
    <t>There is no specification if the contracts are only oil, only gas, or oil and gas</t>
  </si>
  <si>
    <t xml:space="preserve">There is no public policy as such. However, the model for a PSC is downloadable. </t>
  </si>
  <si>
    <t xml:space="preserve">no. These are not disclosed per contract. </t>
  </si>
  <si>
    <t>p. 54</t>
  </si>
  <si>
    <t xml:space="preserve">The registry covers all the applications received. However, the portal is not open. </t>
  </si>
  <si>
    <t xml:space="preserve">There is no list of all public contracts. There is only a model PSC. According to the EITI Report, there is no legal impediment for the disclosure of contracts or licenses. </t>
  </si>
  <si>
    <t xml:space="preserve">Just for oil. Not for the mining sector. </t>
  </si>
  <si>
    <t>No full text of any contract or license is dislcosed</t>
  </si>
  <si>
    <t xml:space="preserve">The most recent FATF report analysing Suriname's compliance with the policies regarding beneficial ownership transparency assessed that in both recommendations 24 and 25 Suriname was not compliant. There is no policy on beneficial ownership reporting as of January 2023. However, the EITI Report hihglights two laws that include a definition of beneficial ownership. </t>
  </si>
  <si>
    <t>p. 61</t>
  </si>
  <si>
    <t xml:space="preserve">The Disclosure of Unusual Transactions Act and The Service Providers Identification Act. </t>
  </si>
  <si>
    <t xml:space="preserve">There was no BO data requested. </t>
  </si>
  <si>
    <t xml:space="preserve">Not oficially. However, most of the companies that participate in the oil and gas sector are already disclosing this information, since they are publicly listed. However, there is no clear information regarding their subsidiaries. This would only apply to companies that are associated with Staatsolie in a PSC. However, this does not apply to the companies in the mining sector that have state participation, since the BO of these companies is not disclosed. </t>
  </si>
  <si>
    <t xml:space="preserve">It is not clear, since the registry is not public. </t>
  </si>
  <si>
    <t>The IS does not have knowledge of a discussion of this sort taking place</t>
  </si>
  <si>
    <t>Not in the EITI Report</t>
  </si>
  <si>
    <t>No. Although the FATF report mentions the Commerce Registry</t>
  </si>
  <si>
    <t xml:space="preserve">There is none. </t>
  </si>
  <si>
    <t>p. 55-57</t>
  </si>
  <si>
    <t>p. 55</t>
  </si>
  <si>
    <t>https://grassalco.com/data/files/GAC_JV-2016-FINAL.pdf</t>
  </si>
  <si>
    <t>p.55</t>
  </si>
  <si>
    <t>This is not clearly reflected in the report</t>
  </si>
  <si>
    <t>This is not included in the report</t>
  </si>
  <si>
    <t>https://www.staatsolie.com/media/mg1i3bdx/staatsolie-annual-report-2022_web.pdf</t>
  </si>
  <si>
    <t>Information is incomplete. There is no description of the rules or practices followed in the years under review</t>
  </si>
  <si>
    <t>p. 57</t>
  </si>
  <si>
    <t xml:space="preserve">The report mentions one loan from the Surinamese government to Staatsolie. </t>
  </si>
  <si>
    <t xml:space="preserve">This is not included in the report. </t>
  </si>
  <si>
    <t>26-35</t>
  </si>
  <si>
    <t>This is based (in many cases verbatim without any quotes) from an IGF report published in 2016. https://www.iisd.org/publications/report/igf-mining-policy-framework-assessment-suriname</t>
  </si>
  <si>
    <t>p. 27 and 34</t>
  </si>
  <si>
    <t>p. 28-30; p. 53</t>
  </si>
  <si>
    <t>p.70</t>
  </si>
  <si>
    <t>p. 71</t>
  </si>
  <si>
    <t xml:space="preserve">The value reported in the EITI report is an aggregate of mining and quarrying. </t>
  </si>
  <si>
    <t xml:space="preserve">It is not clear if there is systematic disclosure of these data. </t>
  </si>
  <si>
    <t>p.77</t>
  </si>
  <si>
    <t xml:space="preserve">No, as of 10, Jul, 2023. The EITI Report quotes the Surinamese MSG agreeing to having no materiality level. </t>
  </si>
  <si>
    <t>p. 77</t>
  </si>
  <si>
    <t>There is no clarity of revenue streams that were not included per decision of the MSg</t>
  </si>
  <si>
    <t>p. 81</t>
  </si>
  <si>
    <t xml:space="preserve">There was no threshold of materiality. And not all companies reported alll the payments. </t>
  </si>
  <si>
    <t>p. 93-98</t>
  </si>
  <si>
    <t>p. 87-91</t>
  </si>
  <si>
    <t xml:space="preserve">No. There is no disaggregated disclosures of many of the payments. </t>
  </si>
  <si>
    <t>The IS cannot confirm this is the case</t>
  </si>
  <si>
    <t>The report highlights the companies that did not provide this information, but do not assess the size of their contribution</t>
  </si>
  <si>
    <t>There is no specific figure</t>
  </si>
  <si>
    <t xml:space="preserve">Only Staatsolie to the knowledge of the IS. </t>
  </si>
  <si>
    <t>However, the data seems to be incomplete. Not all the companies reported information</t>
  </si>
  <si>
    <t xml:space="preserve">The IS has no knowledge of this discussion taking place. </t>
  </si>
  <si>
    <t xml:space="preserve">No. The IS is under the understanding that there are no ovrearching or connected legal agreements. </t>
  </si>
  <si>
    <t>Ministry of Finance and Planning</t>
  </si>
  <si>
    <t>Ministry of Natural Resources</t>
  </si>
  <si>
    <t>Oil &amp; Gas and Mining</t>
  </si>
  <si>
    <t xml:space="preserve">The IS has no clear understanding of a decision taken by the MSG on this regard. </t>
  </si>
  <si>
    <t xml:space="preserve">The IS has no clarity about this. </t>
  </si>
  <si>
    <t xml:space="preserve">There is no specific mention of any barter of infrastructure agreement. The Report does not highlight any of this. </t>
  </si>
  <si>
    <t xml:space="preserve">According to BDO and the EITI Report, there is no revenue generated by transportation activities. </t>
  </si>
  <si>
    <t xml:space="preserve">No government transfers were documented in the EITI Report. </t>
  </si>
  <si>
    <t>p.87</t>
  </si>
  <si>
    <t xml:space="preserve">This is not fully disclosed in the EITI Report. Given that Staatsolie is also the government agency that grants permits in the oil and gas sector, it is not clear how much money it received from all the companies that have participated in the bidding rounds or for the issuing of permits. </t>
  </si>
  <si>
    <t>Not clear</t>
  </si>
  <si>
    <t xml:space="preserve">All public accounts can be subject to auditing procedures by the Supreme Audit Institution. </t>
  </si>
  <si>
    <t xml:space="preserve">The EITI Report analysis suggest this requisite is not applicable in the years under review. Based on the information disclosed, this is also the position of the country team at the IS. However, more clarification is needed. </t>
  </si>
  <si>
    <t xml:space="preserve">Yes. The description of all revenues is included in the EITI Report. </t>
  </si>
  <si>
    <t>p. 93</t>
  </si>
  <si>
    <t xml:space="preserve">No. </t>
  </si>
  <si>
    <t xml:space="preserve">There is no project level disaggregation. More clarification is needed. </t>
  </si>
  <si>
    <t xml:space="preserve">The 2021 EITI Report is already in the TOR phase. </t>
  </si>
  <si>
    <t>EITI Reporting</t>
  </si>
  <si>
    <t>pp. 90-103</t>
  </si>
  <si>
    <t>p. 67</t>
  </si>
  <si>
    <t xml:space="preserve">Based on the size of the companies. It is important to clarify which of these companies were subject to these procedures and the links to the financial reports. </t>
  </si>
  <si>
    <t>p. 65</t>
  </si>
  <si>
    <t>No clarity. Please provide a link or a publicatoion</t>
  </si>
  <si>
    <t>p. 65-67</t>
  </si>
  <si>
    <t xml:space="preserve">There is no clarity on this in the EITI Report. </t>
  </si>
  <si>
    <t xml:space="preserve">Yes. </t>
  </si>
  <si>
    <t>This was a flexible report based on the Board decision</t>
  </si>
  <si>
    <t>p. 63-64</t>
  </si>
  <si>
    <t>p. 63</t>
  </si>
  <si>
    <t xml:space="preserve">There is no specificity reported. The process is described, but without specific types of revenues reported. </t>
  </si>
  <si>
    <t xml:space="preserve">This is not clear. </t>
  </si>
  <si>
    <t xml:space="preserve">There is no sovereign wealth fund in Suriname. However, more clarity is needed regarding the "General Reserve" quoted in Staatsolie financial results. </t>
  </si>
  <si>
    <t xml:space="preserve">Staatsolie reports its contribution for 2022 (not for the years under review) to the General Reserve. </t>
  </si>
  <si>
    <t xml:space="preserve">Grassalco receives royalties in kind. However, these are not reported on a project base. On the other hand, Staatsolie has published its audited financial report including relevant information on payments done to the state. However, there is no clarity of the revenue streams that are then transferred to the government. </t>
  </si>
  <si>
    <t xml:space="preserve">Staatsolie publishes audited financial reports. </t>
  </si>
  <si>
    <t xml:space="preserve">Staatsolie publishes its audited financial reports. But there is no clarity of the role of the Hydrocabons Institute or Staatsolie collecting  revenue streams for the bidding rounds or for the signing of PSC. </t>
  </si>
  <si>
    <t xml:space="preserve">The EITI Report does not consider this requirement to apply to Suriname. There is no subnational payment reported. </t>
  </si>
  <si>
    <t>p. 63-65</t>
  </si>
  <si>
    <t xml:space="preserve">There is no mention of this in the EITI Report. Important to follow up in the discussion with the country. </t>
  </si>
  <si>
    <t>p. 67 and p. 103</t>
  </si>
  <si>
    <t xml:space="preserve">This is not included in the EITI Report. We need more clarity about this. </t>
  </si>
  <si>
    <t xml:space="preserve">This is not clearly identified in the EITI Report. </t>
  </si>
  <si>
    <t xml:space="preserve">Although the EITI Report includes information on the MSG agreeing to include this as part of the report, there is no indication of any QFE in the data disclosed. </t>
  </si>
  <si>
    <t>Kosmos Energy Suriname</t>
  </si>
  <si>
    <t>Tullow Oil Plc</t>
  </si>
  <si>
    <t>Total E&amp;P Suriname B.V.</t>
  </si>
  <si>
    <t xml:space="preserve">Capricorn Energy Plc. </t>
  </si>
  <si>
    <t xml:space="preserve">Petronas Suriname Exploration &amp; Production B.V. </t>
  </si>
  <si>
    <t>Challenger Energy Group Plc</t>
  </si>
  <si>
    <t>Staatsolie Maatschappij Suriname N.V.</t>
  </si>
  <si>
    <t>ExxonMobil Exploration and Production Suriname B.V.</t>
  </si>
  <si>
    <t>p. 136</t>
  </si>
  <si>
    <t>Private company</t>
  </si>
  <si>
    <t>Income Tax</t>
  </si>
  <si>
    <t>Newmont Suriname LLC</t>
  </si>
  <si>
    <t>Rosebel Gold Mines NV</t>
  </si>
  <si>
    <t>Oil, Gas</t>
  </si>
  <si>
    <t>Oil, Gas, Gold</t>
  </si>
  <si>
    <t>Mining,</t>
  </si>
  <si>
    <t>https://www.staatsolie.com/media/klqbhhao/staatsolie-annual-report-2020-compressed.pdf</t>
  </si>
  <si>
    <t xml:space="preserve">There is no single list. There is a list of all he major companies and then the list of small scale miners. However, none describes the mineral exploited. </t>
  </si>
  <si>
    <t>https://eitisuriname.org/wp-content/uploads/2021/08/MSG-Definition-BO_final-PS_-RB_-DH-signed-1.pdf</t>
  </si>
  <si>
    <t xml:space="preserve">There are two definitions in the laws. The MSG signed a definition in February 2021. </t>
  </si>
  <si>
    <t>https://www.dna.sr/wetgeving/surinaamse-wetten/geldende-teksten-tm-2005/decreet-mijnbouw/</t>
  </si>
  <si>
    <t>https://dna.sr/wetgeving/surinaamse-wetten/geldende-teksten-tm-2005/inkomstenbelasting-1922/</t>
  </si>
  <si>
    <t>https://dna.sr/wetgeving/surinaamse-wetten/geldende-teksten-tm-2005/petroleumwet-1990/</t>
  </si>
  <si>
    <t>https://www.dna.sr/media/349489/22_951__Bijl._Meerjaren_OntwikkelingsPlan_2022_2026___Volledig_FINAL_DNA_approved___DL090122.pdf</t>
  </si>
  <si>
    <t>N/A</t>
  </si>
  <si>
    <t>https://gov.sr/wp-content/uploads/2023/03/Scoping-Report-FINAL-Incl-Appendix.pdf</t>
  </si>
  <si>
    <t>https://www.rosebelgoldmines.sr/about-us/</t>
  </si>
  <si>
    <t>https://www.newmont.com/about-us/default.aspx</t>
  </si>
  <si>
    <t>https://www.staatsolie.com/en/about-us/</t>
  </si>
  <si>
    <t>https://gov.sr/thema/ordening-goudsector-ogs/</t>
  </si>
  <si>
    <t>https://grassalco.com/about-us</t>
  </si>
  <si>
    <t>https://www.staatsolie.com/en/news/apa-corporation-announces-second-successful-flow-test-at-sapakara-south/</t>
  </si>
  <si>
    <t>Systematically disclosed</t>
  </si>
  <si>
    <t>https://gov.sr/ministeries/ministerie-van-natuurlijke-hulpbronnen/</t>
  </si>
  <si>
    <t>https://www.staatsolie.com/media/htzpfxtd/petroleum-law.pdf</t>
  </si>
  <si>
    <t>https://dna.sr/media/21209/petroleumwet_1990.pdf</t>
  </si>
  <si>
    <t>https://www.sris.sr/wp-content/uploads/2023/02/Besluit-Offshore-Royalty-S.B.-2005-No.-52.pdf</t>
  </si>
  <si>
    <t>https://www.sris.sr/wp-content/uploads/2023/03/Wijz.-besluit-Royaly-Klein-mijnbouw-ter-zake-van-Goud-en-exploitatie-bouwmaterialen-S.B.-2021-no.-177.pdf</t>
  </si>
  <si>
    <t>https://www.staatsolie.com/nl/nieuws/uitnodiging-voor-een-stakeholderbijeenkomst/</t>
  </si>
  <si>
    <t>https://gov.sr/delfstoffen-instituut-autoriteit-geniet-progressie/</t>
  </si>
  <si>
    <t>https://www.staatsolie.com/media/bknhujra/2021-final-annual-report-staatsolie.pdf</t>
  </si>
  <si>
    <t>not available</t>
  </si>
  <si>
    <t>https://www.dna.sr/media/268644/SB_2019___98___Comptabiliteitswet_.pdf</t>
  </si>
  <si>
    <t>https://gov.sr/president-geinformeerd-over-duurzame-investeringen-in-hydro-en-zonne-energie-2/</t>
  </si>
  <si>
    <t>https://gov.sr/wp-content/uploads/2022/11/Staatsolie-Jaarrekening-2020-2019.pdf</t>
  </si>
  <si>
    <t>Systematically disclosed  Staatsolie</t>
  </si>
  <si>
    <t>https://gov.sr/wp-content/uploads/2022/11/Staatsolie-Jaarrekening-2019-2018.pdf</t>
  </si>
  <si>
    <t>https://www.staatsolie.com/nl/nieuws/staatsolie-heeft-een-corporate-governance-code/</t>
  </si>
  <si>
    <t>https://www.dna.sr/media/192917/sb_2017___84_wet_op_de_jaarrekening.pdf</t>
  </si>
  <si>
    <t xml:space="preserve">Systematically disclosed  </t>
  </si>
  <si>
    <t xml:space="preserve">In several of the following elements, it will suffice that we have a discussion within the MSG on these topics and that this discussion gets recorded in a minute. We also pointed out that this procedures need to be better explained in the EITI Report. We need to pay attention to what BDO will send to us. </t>
  </si>
  <si>
    <t>https://www.dna.sr/media/21188/decreet_mijnbouw.pdf</t>
  </si>
  <si>
    <t>Systematically disclosed            Grassalco</t>
  </si>
  <si>
    <t>https://statistics-suriname.org/wp-content/uploads/2021/05/LEADING-SECTORS-OF-SURINAME.pdf</t>
  </si>
  <si>
    <t>yes</t>
  </si>
  <si>
    <t xml:space="preserve">EITI Reporting and Systematically disclosed </t>
  </si>
  <si>
    <t xml:space="preserve">https://www.dna.sr/wetgeving/surinaamse-wetten/geldende-teksten-tm-2005/decreet-mijnbouw/    </t>
  </si>
  <si>
    <t>EITI Reporting and Systematically disclosed</t>
  </si>
  <si>
    <t xml:space="preserve">EITI Reporting </t>
  </si>
  <si>
    <t xml:space="preserve">EITI Reporting and Systematically disclosed                  </t>
  </si>
  <si>
    <t xml:space="preserve">EITI Reporting and Systematically disclosed             </t>
  </si>
  <si>
    <t xml:space="preserve">EITI Reporting and Systematically disclosed               </t>
  </si>
  <si>
    <t xml:space="preserve">EITI Reporting and Systematically disclosed                </t>
  </si>
  <si>
    <t xml:space="preserve">Not applicable </t>
  </si>
  <si>
    <t xml:space="preserve">Systematically disclosed </t>
  </si>
  <si>
    <t>Not available</t>
  </si>
  <si>
    <t xml:space="preserve"> EITI Reporting  </t>
  </si>
  <si>
    <t>https://gov.sr/#</t>
  </si>
  <si>
    <t>EITI Reporting and systematically disclosed</t>
  </si>
  <si>
    <r>
      <t xml:space="preserve">Not applicable /Not met / </t>
    </r>
    <r>
      <rPr>
        <i/>
        <sz val="11"/>
        <color rgb="FFFFFF00"/>
        <rFont val="Franklin Gothic Book"/>
        <family val="2"/>
      </rPr>
      <t>Partly met /</t>
    </r>
    <r>
      <rPr>
        <i/>
        <sz val="11"/>
        <color rgb="FF000000"/>
        <rFont val="Franklin Gothic Book"/>
        <family val="2"/>
      </rPr>
      <t xml:space="preserve"> Mostly met / Fully met / Exceeded</t>
    </r>
  </si>
  <si>
    <t>EITI reporting</t>
  </si>
  <si>
    <r>
      <t xml:space="preserve">Not applicable /Not met / </t>
    </r>
    <r>
      <rPr>
        <i/>
        <sz val="11"/>
        <color rgb="FFFFFF00"/>
        <rFont val="Franklin Gothic Book"/>
        <family val="2"/>
      </rPr>
      <t xml:space="preserve">Partly met </t>
    </r>
    <r>
      <rPr>
        <i/>
        <sz val="11"/>
        <color rgb="FF000000"/>
        <rFont val="Franklin Gothic Book"/>
        <family val="2"/>
      </rPr>
      <t>/ Mostly met / Fully met / Exceeded</t>
    </r>
  </si>
  <si>
    <t>Systematically disclosed. Just for oil</t>
  </si>
  <si>
    <t>https://eitisuriname.org/wp-content/uploads/2023/07/Delfstoffenovereenkomst-Gross-Rosebel-_7-april-1994.pdf
https://eitisuriname.org/contracts/</t>
  </si>
  <si>
    <t>no</t>
  </si>
  <si>
    <t xml:space="preserve">EITI reporting and Systematically disclosed                                         </t>
  </si>
  <si>
    <t xml:space="preserve">EITI reporting  </t>
  </si>
  <si>
    <t>n/a</t>
  </si>
  <si>
    <r>
      <t xml:space="preserve">Not applicable /Not met / </t>
    </r>
    <r>
      <rPr>
        <i/>
        <sz val="11"/>
        <color rgb="FFFFFF00"/>
        <rFont val="Franklin Gothic Book"/>
        <family val="2"/>
      </rPr>
      <t>Partly met</t>
    </r>
    <r>
      <rPr>
        <i/>
        <sz val="11"/>
        <color rgb="FF000000"/>
        <rFont val="Franklin Gothic Book"/>
        <family val="2"/>
      </rPr>
      <t xml:space="preserve"> / Mostly met / Fully met / Exceeded</t>
    </r>
  </si>
  <si>
    <r>
      <t xml:space="preserve">Not applicable /Not met / Partly met / </t>
    </r>
    <r>
      <rPr>
        <i/>
        <sz val="11"/>
        <color theme="1"/>
        <rFont val="Franklin Gothic Book"/>
        <family val="2"/>
      </rPr>
      <t xml:space="preserve">Mostly met </t>
    </r>
    <r>
      <rPr>
        <i/>
        <sz val="11"/>
        <color rgb="FF000000"/>
        <rFont val="Franklin Gothic Book"/>
        <family val="2"/>
      </rPr>
      <t xml:space="preserve">/ </t>
    </r>
    <r>
      <rPr>
        <i/>
        <sz val="11"/>
        <color rgb="FFFFFF00"/>
        <rFont val="Franklin Gothic Book"/>
        <family val="2"/>
      </rPr>
      <t>Fully met</t>
    </r>
    <r>
      <rPr>
        <i/>
        <sz val="11"/>
        <color rgb="FF000000"/>
        <rFont val="Franklin Gothic Book"/>
        <family val="2"/>
      </rPr>
      <t xml:space="preserve"> / Exceeded</t>
    </r>
  </si>
  <si>
    <t>EITI reporting and systematically disclosed</t>
  </si>
  <si>
    <t xml:space="preserve">EITI reporting </t>
  </si>
  <si>
    <t>Ordinary taxes on income, profits and capital gains (1112E1)</t>
  </si>
  <si>
    <t>Ministry of Finance and Planning (MoFP)</t>
  </si>
  <si>
    <t>Administrative fees for government services (1422E)</t>
  </si>
  <si>
    <t>Consent &amp; Statistic rights</t>
  </si>
  <si>
    <t>Royalty fees MoFP</t>
  </si>
  <si>
    <t>Other payments MoFP</t>
  </si>
  <si>
    <t>PAYE and withholding taxes are not paid on behalf of companies and should therefore be excluded</t>
  </si>
  <si>
    <t xml:space="preserve">Revenue value </t>
  </si>
  <si>
    <t>Taxes on payroll and workforce (112E)</t>
  </si>
  <si>
    <t>Wage Tax &amp; OP-premium (AOV)</t>
  </si>
  <si>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</si>
  <si>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</si>
  <si>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</si>
  <si>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</si>
  <si>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r>
      <rPr>
        <i/>
        <sz val="11"/>
        <rFont val="Franklin Gothic Book"/>
        <family val="2"/>
      </rPr>
      <t xml:space="preserve">If you have any questions, please contact </t>
    </r>
    <r>
      <rPr>
        <b/>
        <u/>
        <sz val="11"/>
        <color theme="10"/>
        <rFont val="Franklin Gothic Book"/>
        <family val="2"/>
      </rPr>
      <t>data@eiti.org</t>
    </r>
  </si>
  <si>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</si>
  <si>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r>
      <rPr>
        <b/>
        <sz val="11"/>
        <rFont val="Franklin Gothic Book"/>
        <family val="2"/>
      </rPr>
      <t xml:space="preserve">For the latest version of Summary data templates, see </t>
    </r>
    <r>
      <rPr>
        <b/>
        <u/>
        <sz val="11"/>
        <color rgb="FF188FBB"/>
        <rFont val="Franklin Gothic Book"/>
        <family val="2"/>
      </rPr>
      <t>https://eiti.org/summary-data-template</t>
    </r>
  </si>
  <si>
    <r>
      <rPr>
        <b/>
        <sz val="11"/>
        <rFont val="Franklin Gothic Book"/>
        <family val="2"/>
      </rPr>
      <t xml:space="preserve">Give us your feedback or report a conflict in the data! Write to us at  </t>
    </r>
    <r>
      <rPr>
        <b/>
        <u/>
        <sz val="11"/>
        <color rgb="FF188FBB"/>
        <rFont val="Franklin Gothic Book"/>
        <family val="2"/>
      </rPr>
      <t>data@eiti.org</t>
    </r>
  </si>
  <si>
    <t>https://www.dna.sr/media/69491/S.B._2012_no._134_Wet_Identificatieplicht_Dienstverleners.pdf
https://www.dna.sr/media/69488/S.B._2012_no._133_Wet_wijziging_Melding_Ongebruikelijke_Transacties_MOT.pdf</t>
  </si>
  <si>
    <t>Systematically disclosed scoping report by Rina consultancy on NR website</t>
  </si>
  <si>
    <t xml:space="preserve">Systematically disclosed                       </t>
  </si>
  <si>
    <t xml:space="preserve">Systematically disclosed               </t>
  </si>
  <si>
    <t xml:space="preserve">Systematically disclosed              </t>
  </si>
  <si>
    <t xml:space="preserve">Systematically disclosed             </t>
  </si>
  <si>
    <t xml:space="preserve">Yes </t>
  </si>
  <si>
    <r>
      <t>Not applicable /Not met /</t>
    </r>
    <r>
      <rPr>
        <i/>
        <sz val="11"/>
        <color rgb="FFFFFF00"/>
        <rFont val="Franklin Gothic Book"/>
        <family val="2"/>
      </rPr>
      <t xml:space="preserve"> Partly met</t>
    </r>
    <r>
      <rPr>
        <i/>
        <sz val="11"/>
        <color rgb="FF000000"/>
        <rFont val="Franklin Gothic Book"/>
        <family val="2"/>
      </rPr>
      <t xml:space="preserve"> / Mostly met / Fully met / Exceeded</t>
    </r>
  </si>
  <si>
    <t>EITi reporting</t>
  </si>
  <si>
    <t>https://www.staatsolie.com/nl/mediacenter/</t>
  </si>
  <si>
    <t>systematically disclosed      only Staatsolie</t>
  </si>
  <si>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</si>
  <si>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</si>
  <si>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</si>
  <si>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</si>
  <si>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26.09.2023</t>
  </si>
  <si>
    <t>27.09.2023</t>
  </si>
  <si>
    <t>https://eitisuriname.org/wp-content/uploads/2022/12/EITI-SURINAME-REPORT-FINAL-Report-FY2018-2019-2020-SIGNED-RF_22.12.2022-1.pdf</t>
  </si>
  <si>
    <t>https://eitisuriname.org/</t>
  </si>
  <si>
    <t>Suriname</t>
  </si>
  <si>
    <t>Surinamese Dollars (SRD)</t>
  </si>
  <si>
    <t>Yes through EITI reporting</t>
  </si>
  <si>
    <t>At time of publishing EITI report</t>
  </si>
  <si>
    <t>David Dicker &amp; Robin Ferrier</t>
  </si>
  <si>
    <t>david.dicker@bdo.co.uk/ robin.ferrier@bdo.sr</t>
  </si>
  <si>
    <r>
      <t xml:space="preserve">Not applicable /Not met / </t>
    </r>
    <r>
      <rPr>
        <sz val="14"/>
        <color rgb="FFFFFF00"/>
        <rFont val="Franklin Gothic Book"/>
        <family val="2"/>
      </rPr>
      <t>Partly met /</t>
    </r>
    <r>
      <rPr>
        <sz val="14"/>
        <color rgb="FF000000"/>
        <rFont val="Franklin Gothic Book"/>
        <family val="2"/>
      </rPr>
      <t xml:space="preserve"> Mostly met / Fully met / Exceeded</t>
    </r>
  </si>
  <si>
    <t>Fully met</t>
  </si>
  <si>
    <t>barrels</t>
  </si>
  <si>
    <t>https://www.planningofficesuriname.com/ &amp; https://www.cbvs.sr/
&amp;
https://statistics--suriname-org.translate.goog/wp-content/uploads/2022/07/Import-Export-Re-export-Totale-Exporten-en-handelsbalans-2017-2020-EG.xls?_x_tr_sl=nl&amp;_x_tr_tl=en&amp;_x_tr_hl=en&amp;_x_tr_pto=sc</t>
  </si>
  <si>
    <t xml:space="preserve">Not met </t>
  </si>
  <si>
    <t xml:space="preserve">Yes  </t>
  </si>
  <si>
    <r>
      <t xml:space="preserve">Not applicable /Not met / Partly met / </t>
    </r>
    <r>
      <rPr>
        <i/>
        <sz val="11"/>
        <color rgb="FFFFFF00"/>
        <rFont val="Franklin Gothic Book"/>
        <family val="2"/>
      </rPr>
      <t xml:space="preserve">Mostly met </t>
    </r>
    <r>
      <rPr>
        <i/>
        <sz val="11"/>
        <color rgb="FF000000"/>
        <rFont val="Franklin Gothic Book"/>
        <family val="2"/>
      </rPr>
      <t>/ Fully met / Exceeded</t>
    </r>
  </si>
  <si>
    <t>file:///C:/Users/User/Downloads/Rekenkamerverslag%202019.pdf</t>
  </si>
  <si>
    <t>https://www.dna.sr/media/222686/SB_2017_no._59_Wet_Spaar__en_Stabilisatiefonds_Suriname_2017.pdf
https://www.dbsuriname.com/2023/09/23/wet-spaar-en-stabilisatiefonds-suriname-wordt-herzien-met-oog-op-olieinkomsten/</t>
  </si>
  <si>
    <t>systematically disclosed</t>
  </si>
  <si>
    <t>https://statistics-suriname.org/wp-content/uploads/2022/05/Financiele_Nota_2021_PDF.pdf</t>
  </si>
  <si>
    <t>https://gov.sr/wp-content/uploads/2023/04/Sme.GFS_jan-dec-2022_NL.pdf</t>
  </si>
  <si>
    <t>https://drive.google.com/drive/folders/15h6ph85_mYwIV7s_znH83N5HCgvvifPA</t>
  </si>
  <si>
    <t>https://drive.google.com/file/d/1Z3edoWVcCRCsiQFrSdM-AFUun6BTkael/view
https://drive.google.com/file/d/1rinaGWYUMGcrt_JF1XPnOwNlNPyqaFAh/view</t>
  </si>
  <si>
    <t>https://sites.google.com/view/nimos-eia-repository/home
https://drive.google.com/file/d/1IPTSPdJi7RW4YmyoCFFtEBZija66KKxk/view
https://www.emsags.org/media/3mknxoan/emsags_full-size-project-document-compressed.pdf</t>
  </si>
  <si>
    <t>NO</t>
  </si>
  <si>
    <t>http://www.dna.sr/media/269269/STAATSBEGROTING_2020.pdf
http://www.dna.sr/media/307557/STAATSBEGROTING_Nota_van_Wijziging_2020.pdf
https://www.planningofficesuriname.com/wp-content/uploads/2020/09/Nationaal-JaarPlan-2020.pdf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</si>
</sst>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 #,##0.00_-;_-* &quot;-&quot;??_-;_-@_-"/>
    <numFmt numFmtId="165" formatCode="_ * #,##0.00_ ;_ * \-#,##0.00_ ;_ * &quot;-&quot;??_ ;_ @_ "/>
    <numFmt numFmtId="166" formatCode="_ * #,##0_ ;_ * \-#,##0_ ;_ * &quot;-&quot;??_ ;_ @_ "/>
    <numFmt numFmtId="167" formatCode="yyyy\-mm\-dd"/>
    <numFmt numFmtId="168" formatCode="_ * #,##0.0000_ ;_ * \-#,##0.0000_ ;_ * &quot;-&quot;??_ ;_ @_ "/>
    <numFmt numFmtId="169" formatCode="0.0%"/>
    <numFmt numFmtId="170" formatCode="_-* #,##0_-;\-* #,##0_-;_-* &quot;-&quot;??_-;_-@_-"/>
  </numFmts>
  <fonts count="83" x14ac:knownFonts="1">
    <font>
      <sz val="12"/>
      <color theme="1"/>
      <name val="Calibri"/>
      <family val="2"/>
      <scheme val="minor"/>
    </font>
    <font>
      <sz val="12"/>
      <color theme="1"/>
      <name val="Calibri"/>
      <family val="2"/>
      <scheme val="minor"/>
    </font>
    <font>
      <u/>
      <sz val="12"/>
      <color theme="1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b/>
      <i/>
      <sz val="11"/>
      <name val="Franklin Gothic Book"/>
      <family val="2"/>
    </font>
    <font>
      <i/>
      <u/>
      <sz val="11"/>
      <name val="Franklin Gothic Book"/>
      <family val="2"/>
    </font>
    <font>
      <b/>
      <i/>
      <u/>
      <sz val="11"/>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b/>
      <sz val="20"/>
      <color rgb="FF000000"/>
      <name val="Franklin Gothic Book"/>
      <family val="2"/>
    </font>
    <font>
      <b/>
      <sz val="20"/>
      <color theme="1"/>
      <name val="Franklin Gothic Book"/>
      <family val="2"/>
    </font>
    <font>
      <b/>
      <u/>
      <sz val="12"/>
      <name val="Franklin Gothic Book"/>
      <family val="2"/>
    </font>
    <font>
      <b/>
      <sz val="12"/>
      <name val="Franklin Gothic Book"/>
      <family val="2"/>
    </font>
    <font>
      <sz val="12"/>
      <name val="Franklin Gothic Book"/>
      <family val="2"/>
    </font>
    <font>
      <sz val="11"/>
      <color theme="0"/>
      <name val="Franklin Gothic Book"/>
      <family val="2"/>
    </font>
    <font>
      <i/>
      <sz val="11"/>
      <color rgb="FFFF0000"/>
      <name val="Franklin Gothic Book"/>
      <family val="2"/>
    </font>
    <font>
      <i/>
      <sz val="11"/>
      <color rgb="FF00B050"/>
      <name val="Franklin Gothic Book"/>
      <family val="2"/>
    </font>
    <font>
      <sz val="11"/>
      <color rgb="FFFF0000"/>
      <name val="Franklin Gothic Book"/>
      <family val="2"/>
    </font>
    <font>
      <i/>
      <sz val="11"/>
      <color rgb="FFFFFF00"/>
      <name val="Franklin Gothic Book"/>
      <family val="2"/>
    </font>
    <font>
      <b/>
      <u/>
      <sz val="11"/>
      <color rgb="FF188FBB"/>
      <name val="Franklin Gothic Book"/>
      <family val="2"/>
    </font>
    <font>
      <b/>
      <u/>
      <sz val="14"/>
      <color rgb="FF000000"/>
      <name val="Franklin Gothic Book"/>
      <family val="2"/>
    </font>
    <font>
      <u/>
      <sz val="14"/>
      <color theme="1"/>
      <name val="Franklin Gothic Book"/>
      <family val="2"/>
    </font>
    <font>
      <b/>
      <u/>
      <sz val="14"/>
      <color theme="1"/>
      <name val="Franklin Gothic Book"/>
      <family val="2"/>
    </font>
    <font>
      <sz val="14"/>
      <color theme="1"/>
      <name val="Franklin Gothic Book"/>
      <family val="2"/>
    </font>
    <font>
      <b/>
      <sz val="14"/>
      <color theme="1"/>
      <name val="Franklin Gothic Book"/>
      <family val="2"/>
    </font>
    <font>
      <sz val="14"/>
      <color rgb="FF000000"/>
      <name val="Franklin Gothic Book"/>
      <family val="2"/>
    </font>
    <font>
      <sz val="14"/>
      <color rgb="FFFFFF00"/>
      <name val="Franklin Gothic Book"/>
      <family val="2"/>
    </font>
    <font>
      <u/>
      <sz val="10.5"/>
      <name val="Calibri"/>
      <family val="2"/>
    </font>
    <font>
      <u/>
      <sz val="12"/>
      <color theme="1"/>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D9E1F2"/>
        <bgColor rgb="FF000000"/>
      </patternFill>
    </fill>
    <fill>
      <patternFill patternType="solid">
        <fgColor rgb="FFF7A516"/>
        <bgColor indexed="64"/>
      </patternFill>
    </fill>
  </fills>
  <borders count="65">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
      <left style="dashed">
        <color indexed="64"/>
      </left>
      <right style="dashed">
        <color indexed="64"/>
      </right>
      <top/>
      <bottom style="dashed">
        <color indexed="64"/>
      </bottom>
      <diagonal/>
    </border>
  </borders>
  <cellStyleXfs count="9">
    <xf numFmtId="0" fontId="0"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21" fillId="0" borderId="0" applyNumberFormat="0" applyFill="0" applyBorder="0" applyAlignment="0" applyProtection="0"/>
    <xf numFmtId="165" fontId="28" fillId="0" borderId="0" applyFont="0" applyFill="0" applyBorder="0" applyAlignment="0" applyProtection="0"/>
    <xf numFmtId="0" fontId="28" fillId="0" borderId="0"/>
    <xf numFmtId="0" fontId="40" fillId="0" borderId="0" applyNumberFormat="0" applyFill="0" applyBorder="0" applyAlignment="0" applyProtection="0"/>
    <xf numFmtId="164" fontId="1" fillId="0" borderId="0" applyFont="0" applyFill="0" applyBorder="0" applyAlignment="0" applyProtection="0"/>
  </cellStyleXfs>
  <cellXfs count="491">
    <xf numFmtId="0" fontId="0" fillId="0" borderId="0" xfId="0"/>
    <xf numFmtId="0" fontId="3" fillId="0" borderId="0" xfId="2" applyFont="1" applyAlignment="1">
      <alignment horizontal="left" vertical="center"/>
    </xf>
    <xf numFmtId="0" fontId="4" fillId="0" borderId="0" xfId="2" applyFont="1" applyAlignment="1">
      <alignment horizontal="left" vertical="center"/>
    </xf>
    <xf numFmtId="0" fontId="5" fillId="0" borderId="0" xfId="2" applyFont="1" applyAlignment="1">
      <alignment horizontal="left" vertical="center"/>
    </xf>
    <xf numFmtId="0" fontId="6" fillId="0" borderId="0" xfId="2" applyFont="1" applyAlignment="1">
      <alignment horizontal="left" vertical="center"/>
    </xf>
    <xf numFmtId="0" fontId="7" fillId="3" borderId="3" xfId="2" applyFont="1" applyFill="1" applyBorder="1" applyAlignment="1">
      <alignment vertical="center" wrapText="1"/>
    </xf>
    <xf numFmtId="0" fontId="6" fillId="2" borderId="4" xfId="2" applyFont="1" applyFill="1" applyBorder="1" applyAlignment="1">
      <alignment horizontal="left" vertical="center"/>
    </xf>
    <xf numFmtId="0" fontId="6" fillId="0" borderId="6" xfId="2" applyFont="1" applyBorder="1" applyAlignment="1">
      <alignment horizontal="left" vertical="center"/>
    </xf>
    <xf numFmtId="0" fontId="7" fillId="3" borderId="6" xfId="2" applyFont="1" applyFill="1" applyBorder="1" applyAlignment="1">
      <alignment vertical="center" wrapText="1"/>
    </xf>
    <xf numFmtId="0" fontId="6" fillId="0" borderId="8" xfId="2" applyFont="1" applyBorder="1" applyAlignment="1">
      <alignment horizontal="left" vertical="center"/>
    </xf>
    <xf numFmtId="0" fontId="7" fillId="3" borderId="8" xfId="2" applyFont="1" applyFill="1" applyBorder="1" applyAlignment="1">
      <alignment vertical="center" wrapText="1"/>
    </xf>
    <xf numFmtId="0" fontId="6" fillId="0" borderId="10" xfId="2" applyFont="1" applyBorder="1" applyAlignment="1">
      <alignment horizontal="left" vertical="center"/>
    </xf>
    <xf numFmtId="0" fontId="7" fillId="3" borderId="10" xfId="2" applyFont="1" applyFill="1" applyBorder="1" applyAlignment="1">
      <alignment vertical="center" wrapText="1"/>
    </xf>
    <xf numFmtId="0" fontId="6" fillId="0" borderId="5" xfId="2" applyFont="1" applyBorder="1" applyAlignment="1">
      <alignment horizontal="left" vertical="center"/>
    </xf>
    <xf numFmtId="0" fontId="6" fillId="0" borderId="7" xfId="2" applyFont="1" applyBorder="1" applyAlignment="1">
      <alignment horizontal="left" vertical="center"/>
    </xf>
    <xf numFmtId="0" fontId="6" fillId="0" borderId="9" xfId="2" applyFont="1" applyBorder="1" applyAlignment="1">
      <alignment horizontal="left" vertical="center"/>
    </xf>
    <xf numFmtId="0" fontId="7" fillId="0" borderId="8" xfId="2" applyFont="1" applyBorder="1" applyAlignment="1">
      <alignment horizontal="left" vertical="center"/>
    </xf>
    <xf numFmtId="0" fontId="6" fillId="0" borderId="6" xfId="2" applyFont="1" applyBorder="1" applyAlignment="1">
      <alignment vertical="center"/>
    </xf>
    <xf numFmtId="0" fontId="6" fillId="0" borderId="8" xfId="2" applyFont="1" applyBorder="1" applyAlignment="1">
      <alignment vertical="center"/>
    </xf>
    <xf numFmtId="0" fontId="6" fillId="0" borderId="1" xfId="2" applyFont="1" applyBorder="1" applyAlignment="1">
      <alignment vertical="center"/>
    </xf>
    <xf numFmtId="0" fontId="6" fillId="0" borderId="0" xfId="2" applyFont="1" applyAlignment="1">
      <alignment vertical="center"/>
    </xf>
    <xf numFmtId="0" fontId="6" fillId="0" borderId="3" xfId="2" applyFont="1" applyBorder="1" applyAlignment="1">
      <alignment vertical="center"/>
    </xf>
    <xf numFmtId="0" fontId="7" fillId="0" borderId="6" xfId="2" applyFont="1" applyBorder="1" applyAlignment="1">
      <alignment horizontal="left" vertical="center" wrapText="1" indent="1"/>
    </xf>
    <xf numFmtId="0" fontId="7" fillId="0" borderId="8" xfId="2" applyFont="1" applyBorder="1" applyAlignment="1">
      <alignment horizontal="left" vertical="center" wrapText="1" indent="1"/>
    </xf>
    <xf numFmtId="0" fontId="7" fillId="3" borderId="8" xfId="2" applyFont="1" applyFill="1" applyBorder="1" applyAlignment="1">
      <alignment horizontal="left" vertical="center" wrapText="1" indent="3"/>
    </xf>
    <xf numFmtId="0" fontId="7" fillId="0" borderId="8" xfId="2" applyFont="1" applyBorder="1" applyAlignment="1">
      <alignment horizontal="left" vertical="center" wrapText="1" indent="3"/>
    </xf>
    <xf numFmtId="0" fontId="7" fillId="0" borderId="10" xfId="2" applyFont="1" applyBorder="1" applyAlignment="1">
      <alignment horizontal="left" vertical="center" wrapText="1" indent="3"/>
    </xf>
    <xf numFmtId="0" fontId="9" fillId="0" borderId="6" xfId="1" applyFont="1" applyFill="1" applyBorder="1" applyAlignment="1">
      <alignment horizontal="left" vertical="center" wrapText="1"/>
    </xf>
    <xf numFmtId="0" fontId="7" fillId="0" borderId="8" xfId="2" applyFont="1" applyBorder="1" applyAlignment="1">
      <alignment vertical="center" wrapText="1"/>
    </xf>
    <xf numFmtId="0" fontId="3" fillId="0" borderId="0" xfId="2" applyFont="1" applyAlignment="1">
      <alignment horizontal="left" vertical="center" wrapText="1"/>
    </xf>
    <xf numFmtId="0" fontId="5" fillId="0" borderId="0" xfId="2" applyFont="1" applyAlignment="1">
      <alignment horizontal="left" vertical="center" wrapText="1"/>
    </xf>
    <xf numFmtId="0" fontId="17" fillId="0" borderId="0" xfId="2" applyFont="1" applyAlignment="1">
      <alignment horizontal="left" vertical="center" wrapText="1"/>
    </xf>
    <xf numFmtId="0" fontId="14" fillId="0" borderId="11" xfId="2" applyFont="1" applyBorder="1" applyAlignment="1">
      <alignment horizontal="left" vertical="center" wrapText="1"/>
    </xf>
    <xf numFmtId="0" fontId="16" fillId="0" borderId="12" xfId="2" applyFont="1" applyBorder="1" applyAlignment="1">
      <alignment horizontal="left" vertical="center" wrapText="1"/>
    </xf>
    <xf numFmtId="0" fontId="17" fillId="0" borderId="12" xfId="2" applyFont="1" applyBorder="1" applyAlignment="1">
      <alignment horizontal="left" vertical="center" wrapText="1"/>
    </xf>
    <xf numFmtId="0" fontId="18" fillId="4" borderId="12" xfId="2" applyFont="1" applyFill="1" applyBorder="1" applyAlignment="1">
      <alignment horizontal="left" vertical="center" wrapText="1"/>
    </xf>
    <xf numFmtId="0" fontId="6" fillId="0" borderId="2" xfId="2" applyFont="1" applyBorder="1" applyAlignment="1">
      <alignment vertical="center"/>
    </xf>
    <xf numFmtId="0" fontId="6" fillId="5" borderId="4" xfId="2" applyFont="1" applyFill="1" applyBorder="1" applyAlignment="1">
      <alignment horizontal="left" vertical="center"/>
    </xf>
    <xf numFmtId="0" fontId="3" fillId="0" borderId="8" xfId="2" applyFont="1" applyBorder="1" applyAlignment="1">
      <alignment horizontal="left" vertical="center"/>
    </xf>
    <xf numFmtId="0" fontId="6" fillId="5" borderId="8" xfId="2" applyFont="1" applyFill="1" applyBorder="1" applyAlignment="1">
      <alignment horizontal="left" vertical="center"/>
    </xf>
    <xf numFmtId="0" fontId="17" fillId="0" borderId="8" xfId="2" applyFont="1" applyBorder="1" applyAlignment="1">
      <alignment horizontal="left" vertical="center" wrapText="1"/>
    </xf>
    <xf numFmtId="0" fontId="6" fillId="5" borderId="10" xfId="2" applyFont="1" applyFill="1" applyBorder="1" applyAlignment="1">
      <alignment horizontal="left" vertical="center"/>
    </xf>
    <xf numFmtId="0" fontId="14" fillId="0" borderId="0" xfId="2" applyFont="1" applyAlignment="1">
      <alignment horizontal="left" vertical="center" wrapText="1"/>
    </xf>
    <xf numFmtId="0" fontId="18" fillId="4" borderId="0" xfId="2" applyFont="1" applyFill="1" applyAlignment="1">
      <alignment horizontal="left" vertical="center" wrapText="1"/>
    </xf>
    <xf numFmtId="0" fontId="6" fillId="2" borderId="0" xfId="2" applyFont="1" applyFill="1" applyAlignment="1">
      <alignment horizontal="left" vertical="center"/>
    </xf>
    <xf numFmtId="0" fontId="3" fillId="0" borderId="6" xfId="2" applyFont="1" applyBorder="1" applyAlignment="1">
      <alignment horizontal="left" vertical="center" wrapText="1"/>
    </xf>
    <xf numFmtId="0" fontId="5" fillId="0" borderId="6" xfId="2" applyFont="1" applyBorder="1" applyAlignment="1">
      <alignment horizontal="left" vertical="center" wrapText="1"/>
    </xf>
    <xf numFmtId="0" fontId="4" fillId="0" borderId="8" xfId="2" applyFont="1" applyBorder="1" applyAlignment="1">
      <alignment horizontal="left" vertical="center"/>
    </xf>
    <xf numFmtId="0" fontId="5" fillId="0" borderId="8" xfId="2" applyFont="1" applyBorder="1" applyAlignment="1">
      <alignment horizontal="left" vertical="center"/>
    </xf>
    <xf numFmtId="0" fontId="6" fillId="2" borderId="8" xfId="2" applyFont="1" applyFill="1" applyBorder="1" applyAlignment="1">
      <alignment horizontal="left" vertical="center"/>
    </xf>
    <xf numFmtId="0" fontId="3" fillId="0" borderId="10" xfId="2" applyFont="1" applyBorder="1" applyAlignment="1">
      <alignment horizontal="left" vertical="center"/>
    </xf>
    <xf numFmtId="0" fontId="3" fillId="0" borderId="5" xfId="2" applyFont="1" applyBorder="1" applyAlignment="1">
      <alignment horizontal="left" vertical="center"/>
    </xf>
    <xf numFmtId="0" fontId="4" fillId="0" borderId="6" xfId="2" applyFont="1" applyBorder="1" applyAlignment="1">
      <alignment horizontal="left" vertical="center"/>
    </xf>
    <xf numFmtId="0" fontId="3" fillId="0" borderId="6" xfId="2" applyFont="1" applyBorder="1" applyAlignment="1">
      <alignment horizontal="left" vertical="center"/>
    </xf>
    <xf numFmtId="0" fontId="8" fillId="0" borderId="8" xfId="1" applyFont="1" applyFill="1" applyBorder="1" applyAlignment="1">
      <alignment horizontal="left" vertical="center" wrapText="1" indent="1"/>
    </xf>
    <xf numFmtId="0" fontId="8" fillId="0" borderId="8" xfId="1" applyFont="1" applyFill="1" applyBorder="1" applyAlignment="1">
      <alignment horizontal="left" vertical="center" wrapText="1" indent="2"/>
    </xf>
    <xf numFmtId="0" fontId="3" fillId="0" borderId="7" xfId="2" applyFont="1" applyBorder="1" applyAlignment="1">
      <alignment horizontal="left" vertical="center"/>
    </xf>
    <xf numFmtId="0" fontId="16" fillId="0" borderId="8" xfId="2" applyFont="1" applyBorder="1" applyAlignment="1">
      <alignment horizontal="left" vertical="center" wrapText="1"/>
    </xf>
    <xf numFmtId="0" fontId="18" fillId="4" borderId="8" xfId="2" applyFont="1" applyFill="1" applyBorder="1" applyAlignment="1">
      <alignment horizontal="left" vertical="center" wrapText="1"/>
    </xf>
    <xf numFmtId="0" fontId="8" fillId="0" borderId="10" xfId="1" applyFont="1" applyFill="1" applyBorder="1" applyAlignment="1">
      <alignment horizontal="left" vertical="center" wrapText="1" indent="1"/>
    </xf>
    <xf numFmtId="0" fontId="8" fillId="0" borderId="8" xfId="1" applyFont="1" applyFill="1" applyBorder="1" applyAlignment="1">
      <alignment horizontal="left" vertical="center" wrapText="1" indent="3"/>
    </xf>
    <xf numFmtId="0" fontId="8" fillId="0" borderId="10" xfId="1" applyFont="1" applyFill="1" applyBorder="1" applyAlignment="1">
      <alignment horizontal="left" vertical="center" wrapText="1" indent="3"/>
    </xf>
    <xf numFmtId="0" fontId="17" fillId="0" borderId="10" xfId="2" applyFont="1" applyBorder="1" applyAlignment="1">
      <alignment horizontal="left" vertical="center" wrapText="1"/>
    </xf>
    <xf numFmtId="0" fontId="7" fillId="0" borderId="8" xfId="2" applyFont="1" applyBorder="1" applyAlignment="1">
      <alignment horizontal="left" vertical="center" indent="1"/>
    </xf>
    <xf numFmtId="0" fontId="7" fillId="0" borderId="8" xfId="2" applyFont="1" applyBorder="1" applyAlignment="1">
      <alignment horizontal="left" vertical="center" indent="3"/>
    </xf>
    <xf numFmtId="0" fontId="10" fillId="3" borderId="8" xfId="2" applyFont="1" applyFill="1" applyBorder="1" applyAlignment="1">
      <alignment vertical="center"/>
    </xf>
    <xf numFmtId="0" fontId="8" fillId="0" borderId="8" xfId="1" applyFont="1" applyFill="1" applyBorder="1" applyAlignment="1">
      <alignment horizontal="left" vertical="center" wrapText="1"/>
    </xf>
    <xf numFmtId="0" fontId="5" fillId="0" borderId="5" xfId="2" applyFont="1" applyBorder="1" applyAlignment="1">
      <alignment horizontal="left" vertical="center"/>
    </xf>
    <xf numFmtId="0" fontId="5" fillId="0" borderId="7" xfId="2" applyFont="1" applyBorder="1" applyAlignment="1">
      <alignment horizontal="left" vertical="center"/>
    </xf>
    <xf numFmtId="0" fontId="14" fillId="0" borderId="7" xfId="2" applyFont="1" applyBorder="1" applyAlignment="1">
      <alignment horizontal="left" vertical="center"/>
    </xf>
    <xf numFmtId="0" fontId="6" fillId="0" borderId="14" xfId="2" applyFont="1" applyBorder="1" applyAlignment="1">
      <alignment horizontal="left" vertical="center"/>
    </xf>
    <xf numFmtId="0" fontId="6" fillId="0" borderId="15" xfId="2" applyFont="1" applyBorder="1" applyAlignment="1">
      <alignment horizontal="left" vertical="center"/>
    </xf>
    <xf numFmtId="0" fontId="17" fillId="0" borderId="15" xfId="2" applyFont="1" applyBorder="1" applyAlignment="1">
      <alignment horizontal="left" vertical="center" wrapText="1"/>
    </xf>
    <xf numFmtId="0" fontId="7" fillId="3" borderId="15" xfId="2" applyFont="1" applyFill="1" applyBorder="1" applyAlignment="1">
      <alignment vertical="center" wrapText="1"/>
    </xf>
    <xf numFmtId="0" fontId="6" fillId="5" borderId="15" xfId="2" applyFont="1" applyFill="1" applyBorder="1" applyAlignment="1">
      <alignment horizontal="left" vertical="center"/>
    </xf>
    <xf numFmtId="0" fontId="8" fillId="0" borderId="15" xfId="1" applyFont="1" applyFill="1" applyBorder="1" applyAlignment="1">
      <alignment horizontal="left" vertical="center" wrapText="1" indent="3"/>
    </xf>
    <xf numFmtId="0" fontId="10" fillId="0" borderId="8" xfId="2" applyFont="1" applyBorder="1" applyAlignment="1">
      <alignment horizontal="left" vertical="center" wrapText="1"/>
    </xf>
    <xf numFmtId="0" fontId="6" fillId="0" borderId="7" xfId="0" applyFont="1" applyBorder="1"/>
    <xf numFmtId="0" fontId="6" fillId="0" borderId="8" xfId="0" applyFont="1" applyBorder="1"/>
    <xf numFmtId="0" fontId="17" fillId="0" borderId="8" xfId="2" applyFont="1" applyBorder="1" applyAlignment="1">
      <alignment horizontal="left" vertical="center"/>
    </xf>
    <xf numFmtId="0" fontId="6" fillId="0" borderId="8" xfId="0" applyFont="1" applyBorder="1" applyAlignment="1">
      <alignment wrapText="1"/>
    </xf>
    <xf numFmtId="0" fontId="18" fillId="0" borderId="8" xfId="2" applyFont="1" applyBorder="1" applyAlignment="1">
      <alignment horizontal="left" vertical="center" wrapText="1"/>
    </xf>
    <xf numFmtId="0" fontId="5" fillId="0" borderId="5" xfId="2" applyFont="1" applyBorder="1" applyAlignment="1">
      <alignment horizontal="left" vertical="center" wrapText="1"/>
    </xf>
    <xf numFmtId="0" fontId="4" fillId="0" borderId="6" xfId="2" applyFont="1" applyBorder="1" applyAlignment="1">
      <alignment horizontal="left" vertical="center" wrapText="1"/>
    </xf>
    <xf numFmtId="0" fontId="7" fillId="0" borderId="8" xfId="2" applyFont="1" applyBorder="1" applyAlignment="1">
      <alignment vertical="center"/>
    </xf>
    <xf numFmtId="0" fontId="4" fillId="0" borderId="6" xfId="2" applyFont="1" applyBorder="1" applyAlignment="1">
      <alignment vertical="center"/>
    </xf>
    <xf numFmtId="0" fontId="7" fillId="3" borderId="8" xfId="2" applyFont="1" applyFill="1" applyBorder="1" applyAlignment="1">
      <alignment horizontal="center" vertical="center" wrapText="1"/>
    </xf>
    <xf numFmtId="0" fontId="6" fillId="0" borderId="8" xfId="2" applyFont="1" applyBorder="1" applyAlignment="1">
      <alignment horizontal="center" vertical="center"/>
    </xf>
    <xf numFmtId="0" fontId="17" fillId="0" borderId="0" xfId="2" applyFont="1" applyAlignment="1">
      <alignment horizontal="left" vertical="center"/>
    </xf>
    <xf numFmtId="0" fontId="15" fillId="0" borderId="0" xfId="2" applyFont="1" applyAlignment="1">
      <alignment horizontal="left" vertical="center"/>
    </xf>
    <xf numFmtId="0" fontId="14" fillId="0" borderId="0" xfId="2" applyFont="1" applyAlignment="1">
      <alignment horizontal="left" vertical="center"/>
    </xf>
    <xf numFmtId="0" fontId="27" fillId="0" borderId="0" xfId="2" applyFont="1" applyAlignment="1">
      <alignment vertical="center"/>
    </xf>
    <xf numFmtId="0" fontId="15" fillId="0" borderId="0" xfId="2" applyFont="1" applyAlignment="1">
      <alignment vertical="center"/>
    </xf>
    <xf numFmtId="165" fontId="6" fillId="0" borderId="0" xfId="5" applyFont="1" applyFill="1" applyAlignment="1">
      <alignment horizontal="left" vertical="center"/>
    </xf>
    <xf numFmtId="165" fontId="15" fillId="0" borderId="0" xfId="5" applyFont="1" applyFill="1" applyAlignment="1">
      <alignment horizontal="left" vertical="center"/>
    </xf>
    <xf numFmtId="0" fontId="15" fillId="8" borderId="27" xfId="2" applyFont="1" applyFill="1" applyBorder="1" applyAlignment="1">
      <alignment vertical="center"/>
    </xf>
    <xf numFmtId="0" fontId="15" fillId="6" borderId="28" xfId="2" applyFont="1" applyFill="1" applyBorder="1" applyAlignment="1">
      <alignment vertical="center"/>
    </xf>
    <xf numFmtId="0" fontId="15" fillId="8" borderId="29" xfId="2" applyFont="1" applyFill="1" applyBorder="1" applyAlignment="1">
      <alignment vertical="center"/>
    </xf>
    <xf numFmtId="166" fontId="15" fillId="0" borderId="0" xfId="5" applyNumberFormat="1" applyFont="1" applyFill="1" applyAlignment="1">
      <alignment horizontal="left" vertical="center"/>
    </xf>
    <xf numFmtId="0" fontId="6" fillId="0" borderId="0" xfId="6" applyFont="1"/>
    <xf numFmtId="0" fontId="7" fillId="0" borderId="30" xfId="2" applyFont="1" applyBorder="1" applyAlignment="1" applyProtection="1">
      <alignment vertical="center"/>
      <protection locked="0"/>
    </xf>
    <xf numFmtId="0" fontId="15" fillId="0" borderId="31" xfId="2" applyFont="1" applyBorder="1" applyAlignment="1">
      <alignment horizontal="left" vertical="center"/>
    </xf>
    <xf numFmtId="0" fontId="7" fillId="0" borderId="32" xfId="2" applyFont="1" applyBorder="1" applyAlignment="1">
      <alignment vertical="center"/>
    </xf>
    <xf numFmtId="0" fontId="15" fillId="0" borderId="33" xfId="2" applyFont="1" applyBorder="1" applyAlignment="1">
      <alignment horizontal="left" vertical="center"/>
    </xf>
    <xf numFmtId="0" fontId="6" fillId="0" borderId="0" xfId="2" applyFont="1" applyAlignment="1">
      <alignment horizontal="right" vertical="center"/>
    </xf>
    <xf numFmtId="165" fontId="6" fillId="0" borderId="0" xfId="5" applyFont="1"/>
    <xf numFmtId="165" fontId="14" fillId="0" borderId="41" xfId="5" applyFont="1" applyBorder="1"/>
    <xf numFmtId="0" fontId="15" fillId="6" borderId="0" xfId="2" applyFont="1" applyFill="1" applyAlignment="1">
      <alignment horizontal="left" vertical="center"/>
    </xf>
    <xf numFmtId="165" fontId="15" fillId="6" borderId="0" xfId="5" applyFont="1" applyFill="1" applyBorder="1" applyAlignment="1">
      <alignment horizontal="left" vertical="center"/>
    </xf>
    <xf numFmtId="165" fontId="14" fillId="0" borderId="0" xfId="5" applyFont="1" applyBorder="1"/>
    <xf numFmtId="166" fontId="6" fillId="0" borderId="0" xfId="5" applyNumberFormat="1" applyFont="1"/>
    <xf numFmtId="0" fontId="46" fillId="0" borderId="0" xfId="2" applyFont="1" applyAlignment="1">
      <alignment horizontal="left" vertical="center"/>
    </xf>
    <xf numFmtId="0" fontId="47" fillId="0" borderId="0" xfId="2" applyFont="1" applyAlignment="1">
      <alignment horizontal="left" vertical="center"/>
    </xf>
    <xf numFmtId="0" fontId="48" fillId="0" borderId="0" xfId="2" applyFont="1" applyAlignment="1">
      <alignment horizontal="left" vertical="center"/>
    </xf>
    <xf numFmtId="0" fontId="48" fillId="3" borderId="44" xfId="2" applyFont="1" applyFill="1" applyBorder="1" applyAlignment="1">
      <alignment horizontal="left" vertical="center"/>
    </xf>
    <xf numFmtId="0" fontId="6" fillId="9" borderId="0" xfId="2" applyFont="1" applyFill="1" applyAlignment="1">
      <alignment horizontal="left" vertical="center"/>
    </xf>
    <xf numFmtId="0" fontId="49" fillId="2" borderId="44" xfId="2" applyFont="1" applyFill="1" applyBorder="1" applyAlignment="1">
      <alignment horizontal="left" vertical="center"/>
    </xf>
    <xf numFmtId="0" fontId="49" fillId="0" borderId="44" xfId="2" applyFont="1" applyBorder="1" applyAlignment="1">
      <alignment horizontal="left" vertical="center"/>
    </xf>
    <xf numFmtId="0" fontId="47" fillId="0" borderId="0" xfId="2" quotePrefix="1" applyFont="1" applyAlignment="1">
      <alignment horizontal="left" vertical="center"/>
    </xf>
    <xf numFmtId="0" fontId="24" fillId="0" borderId="0" xfId="2" applyFont="1" applyAlignment="1" applyProtection="1">
      <alignment vertical="center"/>
      <protection locked="0"/>
    </xf>
    <xf numFmtId="0" fontId="47" fillId="0" borderId="0" xfId="2" applyFont="1" applyAlignment="1">
      <alignment vertical="center"/>
    </xf>
    <xf numFmtId="0" fontId="50" fillId="0" borderId="0" xfId="2" applyFont="1" applyAlignment="1">
      <alignment horizontal="left" vertical="center"/>
    </xf>
    <xf numFmtId="0" fontId="4" fillId="0" borderId="31" xfId="2" applyFont="1" applyBorder="1" applyAlignment="1" applyProtection="1">
      <alignment horizontal="left" vertical="center"/>
      <protection locked="0"/>
    </xf>
    <xf numFmtId="0" fontId="3" fillId="0" borderId="31" xfId="2" applyFont="1" applyBorder="1" applyAlignment="1">
      <alignment horizontal="left" vertical="center"/>
    </xf>
    <xf numFmtId="0" fontId="4" fillId="0" borderId="31" xfId="2" applyFont="1" applyBorder="1" applyAlignment="1">
      <alignment horizontal="left" vertical="center"/>
    </xf>
    <xf numFmtId="0" fontId="5" fillId="0" borderId="31" xfId="2" applyFont="1" applyBorder="1" applyAlignment="1">
      <alignment horizontal="left" vertical="center"/>
    </xf>
    <xf numFmtId="0" fontId="51" fillId="0" borderId="39" xfId="2" applyFont="1" applyBorder="1" applyAlignment="1">
      <alignment vertical="center"/>
    </xf>
    <xf numFmtId="0" fontId="16" fillId="0" borderId="30" xfId="2" applyFont="1" applyBorder="1" applyAlignment="1" applyProtection="1">
      <alignment vertical="center"/>
      <protection locked="0"/>
    </xf>
    <xf numFmtId="0" fontId="6" fillId="0" borderId="31" xfId="2" applyFont="1" applyBorder="1" applyAlignment="1">
      <alignment horizontal="left" vertical="center"/>
    </xf>
    <xf numFmtId="0" fontId="7" fillId="0" borderId="31" xfId="2" applyFont="1" applyBorder="1" applyAlignment="1">
      <alignment horizontal="left" vertical="center"/>
    </xf>
    <xf numFmtId="0" fontId="52" fillId="0" borderId="0" xfId="2" applyFont="1" applyAlignment="1">
      <alignment horizontal="left" vertical="center"/>
    </xf>
    <xf numFmtId="0" fontId="7" fillId="0" borderId="39" xfId="2" applyFont="1" applyBorder="1" applyAlignment="1" applyProtection="1">
      <alignment horizontal="left" vertical="center" indent="2"/>
      <protection locked="0"/>
    </xf>
    <xf numFmtId="0" fontId="7" fillId="3" borderId="45" xfId="2" applyFont="1" applyFill="1" applyBorder="1" applyAlignment="1">
      <alignment vertical="center"/>
    </xf>
    <xf numFmtId="0" fontId="15" fillId="2" borderId="46" xfId="2" applyFont="1" applyFill="1" applyBorder="1" applyAlignment="1">
      <alignment horizontal="left" vertical="center"/>
    </xf>
    <xf numFmtId="0" fontId="7" fillId="0" borderId="45" xfId="2" applyFont="1" applyBorder="1" applyAlignment="1">
      <alignment vertical="center"/>
    </xf>
    <xf numFmtId="0" fontId="7" fillId="0" borderId="30" xfId="2" applyFont="1" applyBorder="1" applyAlignment="1" applyProtection="1">
      <alignment horizontal="left" vertical="center" indent="2"/>
      <protection locked="0"/>
    </xf>
    <xf numFmtId="0" fontId="15" fillId="2" borderId="33" xfId="2" applyFont="1" applyFill="1" applyBorder="1" applyAlignment="1">
      <alignment horizontal="left" vertical="center"/>
    </xf>
    <xf numFmtId="167" fontId="7" fillId="3" borderId="45" xfId="2" applyNumberFormat="1" applyFont="1" applyFill="1" applyBorder="1" applyAlignment="1">
      <alignment vertical="center"/>
    </xf>
    <xf numFmtId="0" fontId="6" fillId="10" borderId="43" xfId="2" applyFont="1" applyFill="1" applyBorder="1" applyAlignment="1">
      <alignment horizontal="left" vertical="center"/>
    </xf>
    <xf numFmtId="0" fontId="7" fillId="0" borderId="39" xfId="2" applyFont="1" applyBorder="1" applyAlignment="1" applyProtection="1">
      <alignment horizontal="left" vertical="center" wrapText="1" indent="2"/>
      <protection locked="0"/>
    </xf>
    <xf numFmtId="0" fontId="7" fillId="3" borderId="0" xfId="2" applyFont="1" applyFill="1" applyAlignment="1">
      <alignment vertical="center"/>
    </xf>
    <xf numFmtId="167" fontId="7" fillId="3" borderId="0" xfId="2" applyNumberFormat="1" applyFont="1" applyFill="1" applyAlignment="1">
      <alignment vertical="center"/>
    </xf>
    <xf numFmtId="0" fontId="53" fillId="3" borderId="28" xfId="2" applyFont="1" applyFill="1" applyBorder="1" applyAlignment="1">
      <alignment vertical="center"/>
    </xf>
    <xf numFmtId="0" fontId="7" fillId="0" borderId="47" xfId="2" applyFont="1" applyBorder="1" applyAlignment="1" applyProtection="1">
      <alignment horizontal="left" vertical="center" wrapText="1" indent="2"/>
      <protection locked="0"/>
    </xf>
    <xf numFmtId="0" fontId="15" fillId="0" borderId="25" xfId="2" applyFont="1" applyBorder="1" applyAlignment="1">
      <alignment horizontal="left" vertical="center"/>
    </xf>
    <xf numFmtId="0" fontId="15" fillId="2" borderId="25" xfId="2" applyFont="1" applyFill="1" applyBorder="1" applyAlignment="1">
      <alignment horizontal="left" vertical="center"/>
    </xf>
    <xf numFmtId="0" fontId="15" fillId="2" borderId="0" xfId="2" applyFont="1" applyFill="1" applyAlignment="1">
      <alignment horizontal="left" vertical="center"/>
    </xf>
    <xf numFmtId="0" fontId="15" fillId="0" borderId="47" xfId="2" applyFont="1" applyBorder="1" applyAlignment="1">
      <alignment horizontal="left" vertical="center"/>
    </xf>
    <xf numFmtId="0" fontId="15" fillId="2" borderId="48" xfId="2" applyFont="1" applyFill="1" applyBorder="1" applyAlignment="1">
      <alignment horizontal="left" vertical="center"/>
    </xf>
    <xf numFmtId="0" fontId="22" fillId="3" borderId="31" xfId="3" applyFont="1" applyFill="1" applyBorder="1" applyAlignment="1">
      <alignment vertical="center"/>
    </xf>
    <xf numFmtId="0" fontId="54" fillId="2" borderId="31" xfId="2" applyFont="1" applyFill="1" applyBorder="1" applyAlignment="1">
      <alignment vertical="center"/>
    </xf>
    <xf numFmtId="0" fontId="23" fillId="0" borderId="49" xfId="4" applyFont="1" applyFill="1" applyBorder="1" applyAlignment="1" applyProtection="1">
      <alignment vertical="center"/>
      <protection locked="0"/>
    </xf>
    <xf numFmtId="0" fontId="6" fillId="0" borderId="50" xfId="2" applyFont="1" applyBorder="1" applyAlignment="1">
      <alignment horizontal="left" vertical="center"/>
    </xf>
    <xf numFmtId="0" fontId="7" fillId="0" borderId="0" xfId="2" applyFont="1" applyAlignment="1">
      <alignment vertical="center"/>
    </xf>
    <xf numFmtId="0" fontId="6" fillId="0" borderId="43" xfId="2" applyFont="1" applyBorder="1" applyAlignment="1">
      <alignment horizontal="left" vertical="center"/>
    </xf>
    <xf numFmtId="0" fontId="54" fillId="0" borderId="0" xfId="2" applyFont="1" applyAlignment="1">
      <alignment vertical="center"/>
    </xf>
    <xf numFmtId="0" fontId="51" fillId="0" borderId="0" xfId="2" applyFont="1" applyAlignment="1">
      <alignment vertical="center"/>
    </xf>
    <xf numFmtId="0" fontId="7" fillId="0" borderId="0" xfId="2" applyFont="1" applyAlignment="1">
      <alignment horizontal="left" vertical="center" indent="1"/>
    </xf>
    <xf numFmtId="0" fontId="7" fillId="3" borderId="38" xfId="2" applyFont="1" applyFill="1" applyBorder="1" applyAlignment="1">
      <alignment vertical="center" wrapText="1"/>
    </xf>
    <xf numFmtId="0" fontId="54" fillId="2" borderId="38" xfId="2" applyFont="1" applyFill="1" applyBorder="1" applyAlignment="1">
      <alignment vertical="center"/>
    </xf>
    <xf numFmtId="0" fontId="7" fillId="0" borderId="31" xfId="2" applyFont="1" applyBorder="1" applyAlignment="1">
      <alignment horizontal="left" vertical="center" indent="1"/>
    </xf>
    <xf numFmtId="0" fontId="37" fillId="3" borderId="28" xfId="3" applyFont="1" applyFill="1" applyBorder="1" applyAlignment="1">
      <alignment vertical="center" wrapText="1"/>
    </xf>
    <xf numFmtId="0" fontId="54" fillId="2" borderId="0" xfId="2" applyFont="1" applyFill="1" applyAlignment="1">
      <alignment vertical="center"/>
    </xf>
    <xf numFmtId="0" fontId="10" fillId="0" borderId="39" xfId="2" applyFont="1" applyBorder="1" applyAlignment="1" applyProtection="1">
      <alignment horizontal="left" vertical="center" indent="2"/>
      <protection locked="0"/>
    </xf>
    <xf numFmtId="0" fontId="7" fillId="0" borderId="39" xfId="2" applyFont="1" applyBorder="1" applyAlignment="1" applyProtection="1">
      <alignment horizontal="left" vertical="center" indent="4"/>
      <protection locked="0"/>
    </xf>
    <xf numFmtId="0" fontId="7" fillId="0" borderId="39" xfId="2" applyFont="1" applyBorder="1" applyAlignment="1" applyProtection="1">
      <alignment horizontal="left" vertical="center" indent="6"/>
      <protection locked="0"/>
    </xf>
    <xf numFmtId="0" fontId="15" fillId="0" borderId="51" xfId="2" applyFont="1" applyBorder="1" applyAlignment="1">
      <alignment horizontal="left" vertical="center"/>
    </xf>
    <xf numFmtId="0" fontId="15" fillId="2" borderId="28" xfId="2" applyFont="1" applyFill="1" applyBorder="1" applyAlignment="1">
      <alignment horizontal="left" vertical="center"/>
    </xf>
    <xf numFmtId="0" fontId="55" fillId="0" borderId="25" xfId="4" applyFont="1" applyFill="1" applyBorder="1" applyAlignment="1" applyProtection="1">
      <alignment horizontal="left" vertical="center" indent="2"/>
      <protection locked="0"/>
    </xf>
    <xf numFmtId="0" fontId="7" fillId="3" borderId="25" xfId="2" applyFont="1" applyFill="1" applyBorder="1" applyAlignment="1">
      <alignment vertical="center"/>
    </xf>
    <xf numFmtId="0" fontId="7" fillId="0" borderId="0" xfId="2" applyFont="1" applyAlignment="1" applyProtection="1">
      <alignment horizontal="left" vertical="center" indent="4"/>
      <protection locked="0"/>
    </xf>
    <xf numFmtId="168" fontId="7" fillId="3" borderId="0" xfId="5" applyNumberFormat="1" applyFont="1" applyFill="1" applyBorder="1" applyAlignment="1">
      <alignment vertical="center"/>
    </xf>
    <xf numFmtId="0" fontId="7" fillId="0" borderId="31" xfId="2" applyFont="1" applyBorder="1" applyAlignment="1" applyProtection="1">
      <alignment horizontal="left" vertical="center" indent="4"/>
      <protection locked="0"/>
    </xf>
    <xf numFmtId="0" fontId="37" fillId="3" borderId="31" xfId="3" applyFont="1" applyFill="1" applyBorder="1" applyAlignment="1">
      <alignment vertical="center" wrapText="1"/>
    </xf>
    <xf numFmtId="0" fontId="15" fillId="2" borderId="31" xfId="2" applyFont="1" applyFill="1" applyBorder="1" applyAlignment="1">
      <alignment horizontal="left" vertical="center"/>
    </xf>
    <xf numFmtId="0" fontId="23" fillId="0" borderId="30" xfId="4" applyFont="1" applyFill="1" applyBorder="1" applyAlignment="1" applyProtection="1">
      <alignment horizontal="left" vertical="center" wrapText="1"/>
      <protection locked="0"/>
    </xf>
    <xf numFmtId="0" fontId="7" fillId="0" borderId="31" xfId="2" applyFont="1" applyBorder="1" applyAlignment="1">
      <alignment vertical="center"/>
    </xf>
    <xf numFmtId="0" fontId="7" fillId="0" borderId="30" xfId="2" applyFont="1" applyBorder="1" applyAlignment="1" applyProtection="1">
      <alignment horizontal="left" vertical="center" indent="4"/>
      <protection locked="0"/>
    </xf>
    <xf numFmtId="0" fontId="16" fillId="0" borderId="50" xfId="2" applyFont="1" applyBorder="1" applyAlignment="1" applyProtection="1">
      <alignment vertical="center"/>
      <protection locked="0"/>
    </xf>
    <xf numFmtId="0" fontId="20" fillId="0" borderId="43" xfId="2" applyFont="1" applyBorder="1" applyAlignment="1">
      <alignment horizontal="left" vertical="center"/>
    </xf>
    <xf numFmtId="0" fontId="56" fillId="0" borderId="43" xfId="2" applyFont="1" applyBorder="1" applyAlignment="1">
      <alignment vertical="center"/>
    </xf>
    <xf numFmtId="0" fontId="57" fillId="0" borderId="0" xfId="2" applyFont="1" applyAlignment="1">
      <alignment vertical="center"/>
    </xf>
    <xf numFmtId="0" fontId="58" fillId="0" borderId="0" xfId="2" applyFont="1" applyAlignment="1">
      <alignment vertical="center"/>
    </xf>
    <xf numFmtId="0" fontId="6" fillId="3" borderId="0" xfId="2" applyFont="1" applyFill="1" applyAlignment="1">
      <alignment horizontal="right" vertical="center"/>
    </xf>
    <xf numFmtId="0" fontId="7" fillId="6" borderId="0" xfId="2" applyFont="1" applyFill="1" applyAlignment="1">
      <alignment horizontal="left" vertical="center"/>
    </xf>
    <xf numFmtId="0" fontId="6" fillId="6" borderId="0" xfId="2" applyFont="1" applyFill="1" applyAlignment="1">
      <alignment horizontal="left" vertical="center"/>
    </xf>
    <xf numFmtId="0" fontId="6" fillId="6" borderId="0" xfId="2" applyFont="1" applyFill="1" applyAlignment="1">
      <alignment vertical="center"/>
    </xf>
    <xf numFmtId="0" fontId="29" fillId="6" borderId="0" xfId="2" applyFont="1" applyFill="1" applyAlignment="1">
      <alignment vertical="center"/>
    </xf>
    <xf numFmtId="0" fontId="10" fillId="6" borderId="0" xfId="2" applyFont="1" applyFill="1" applyAlignment="1">
      <alignment vertical="center"/>
    </xf>
    <xf numFmtId="0" fontId="61" fillId="0" borderId="0" xfId="6" applyFont="1"/>
    <xf numFmtId="0" fontId="10" fillId="9" borderId="0" xfId="2" applyFont="1" applyFill="1" applyAlignment="1">
      <alignment vertical="center"/>
    </xf>
    <xf numFmtId="0" fontId="22" fillId="9" borderId="0" xfId="4" applyFont="1" applyFill="1" applyBorder="1" applyAlignment="1"/>
    <xf numFmtId="0" fontId="49" fillId="2" borderId="44" xfId="2" applyFont="1" applyFill="1" applyBorder="1" applyAlignment="1">
      <alignment horizontal="left" vertical="center" wrapText="1"/>
    </xf>
    <xf numFmtId="0" fontId="48" fillId="9" borderId="0" xfId="2" applyFont="1" applyFill="1" applyAlignment="1">
      <alignment horizontal="left" vertical="center"/>
    </xf>
    <xf numFmtId="0" fontId="22" fillId="6" borderId="0" xfId="3" applyFont="1" applyFill="1" applyBorder="1" applyAlignment="1"/>
    <xf numFmtId="0" fontId="22" fillId="0" borderId="0" xfId="3" applyFont="1" applyFill="1" applyBorder="1" applyAlignment="1"/>
    <xf numFmtId="0" fontId="20" fillId="6" borderId="57" xfId="2" applyFont="1" applyFill="1" applyBorder="1" applyAlignment="1">
      <alignment vertical="center" wrapText="1"/>
    </xf>
    <xf numFmtId="0" fontId="15" fillId="0" borderId="0" xfId="2" applyFont="1" applyAlignment="1">
      <alignment vertical="center" wrapText="1"/>
    </xf>
    <xf numFmtId="0" fontId="20" fillId="6" borderId="24" xfId="2" applyFont="1" applyFill="1" applyBorder="1" applyAlignment="1">
      <alignment vertical="center" wrapText="1"/>
    </xf>
    <xf numFmtId="0" fontId="15" fillId="6" borderId="25" xfId="2" applyFont="1" applyFill="1" applyBorder="1" applyAlignment="1">
      <alignment vertical="center" wrapText="1"/>
    </xf>
    <xf numFmtId="0" fontId="15" fillId="6" borderId="58" xfId="2" applyFont="1" applyFill="1" applyBorder="1" applyAlignment="1">
      <alignment vertical="center" wrapText="1"/>
    </xf>
    <xf numFmtId="0" fontId="15" fillId="6" borderId="59" xfId="2" applyFont="1" applyFill="1" applyBorder="1" applyAlignment="1">
      <alignment vertical="center" wrapText="1"/>
    </xf>
    <xf numFmtId="0" fontId="15" fillId="6" borderId="0" xfId="2" applyFont="1" applyFill="1" applyAlignment="1">
      <alignment vertical="center" wrapText="1"/>
    </xf>
    <xf numFmtId="0" fontId="17" fillId="6" borderId="59" xfId="2" applyFont="1" applyFill="1" applyBorder="1" applyAlignment="1">
      <alignment vertical="center" wrapText="1"/>
    </xf>
    <xf numFmtId="0" fontId="17" fillId="6" borderId="60" xfId="2" applyFont="1" applyFill="1" applyBorder="1" applyAlignment="1">
      <alignment vertical="center" wrapText="1"/>
    </xf>
    <xf numFmtId="0" fontId="15" fillId="6" borderId="28" xfId="2" applyFont="1" applyFill="1" applyBorder="1" applyAlignment="1">
      <alignment vertical="center" wrapText="1"/>
    </xf>
    <xf numFmtId="0" fontId="15" fillId="0" borderId="37" xfId="2" applyFont="1" applyBorder="1" applyAlignment="1">
      <alignment horizontal="left" vertical="center"/>
    </xf>
    <xf numFmtId="0" fontId="7" fillId="0" borderId="37" xfId="2" applyFont="1" applyBorder="1" applyAlignment="1">
      <alignment vertical="center"/>
    </xf>
    <xf numFmtId="0" fontId="10" fillId="0" borderId="8" xfId="2" applyFont="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left" vertical="center" wrapText="1"/>
    </xf>
    <xf numFmtId="0" fontId="15" fillId="0" borderId="8" xfId="0" applyFont="1" applyBorder="1" applyAlignment="1">
      <alignment horizontal="left" vertical="center"/>
    </xf>
    <xf numFmtId="0" fontId="63" fillId="0" borderId="0" xfId="0" applyFont="1"/>
    <xf numFmtId="0" fontId="46" fillId="0" borderId="0" xfId="0" applyFont="1"/>
    <xf numFmtId="0" fontId="46" fillId="0" borderId="9" xfId="0" applyFont="1" applyBorder="1"/>
    <xf numFmtId="0" fontId="46" fillId="0" borderId="10" xfId="0" applyFont="1" applyBorder="1"/>
    <xf numFmtId="0" fontId="46" fillId="0" borderId="8" xfId="0" applyFont="1" applyBorder="1"/>
    <xf numFmtId="0" fontId="41" fillId="0" borderId="9" xfId="0" applyFont="1" applyBorder="1"/>
    <xf numFmtId="0" fontId="41" fillId="0" borderId="0" xfId="0" applyFont="1"/>
    <xf numFmtId="0" fontId="46" fillId="0" borderId="7" xfId="0" applyFont="1" applyBorder="1"/>
    <xf numFmtId="0" fontId="41" fillId="0" borderId="7" xfId="0" applyFont="1" applyBorder="1" applyAlignment="1">
      <alignment horizontal="left" vertical="center" wrapText="1"/>
    </xf>
    <xf numFmtId="0" fontId="41" fillId="0" borderId="7" xfId="0" applyFont="1" applyBorder="1"/>
    <xf numFmtId="0" fontId="46" fillId="0" borderId="15" xfId="0" applyFont="1" applyBorder="1"/>
    <xf numFmtId="169" fontId="46" fillId="0" borderId="10" xfId="0" applyNumberFormat="1" applyFont="1" applyBorder="1"/>
    <xf numFmtId="0" fontId="46" fillId="0" borderId="0" xfId="0" applyFont="1" applyAlignment="1">
      <alignment horizontal="left"/>
    </xf>
    <xf numFmtId="0" fontId="46" fillId="0" borderId="10" xfId="0" applyFont="1" applyBorder="1" applyAlignment="1">
      <alignment horizontal="left"/>
    </xf>
    <xf numFmtId="0" fontId="64" fillId="0" borderId="0" xfId="0" applyFont="1"/>
    <xf numFmtId="0" fontId="46" fillId="0" borderId="8" xfId="0" applyFont="1" applyBorder="1" applyAlignment="1">
      <alignment vertical="center"/>
    </xf>
    <xf numFmtId="0" fontId="41" fillId="0" borderId="7" xfId="0" applyFont="1" applyBorder="1" applyAlignment="1">
      <alignment vertical="center"/>
    </xf>
    <xf numFmtId="0" fontId="57" fillId="6" borderId="0" xfId="2" applyFont="1" applyFill="1" applyAlignment="1">
      <alignment vertical="center"/>
    </xf>
    <xf numFmtId="0" fontId="46" fillId="6" borderId="0" xfId="2" applyFont="1" applyFill="1" applyAlignment="1">
      <alignment horizontal="left" vertical="center"/>
    </xf>
    <xf numFmtId="0" fontId="57" fillId="6" borderId="0" xfId="2" applyFont="1" applyFill="1" applyAlignment="1">
      <alignment horizontal="left" vertical="center"/>
    </xf>
    <xf numFmtId="0" fontId="58" fillId="6" borderId="0" xfId="2" applyFont="1" applyFill="1" applyAlignment="1">
      <alignment horizontal="left" vertical="center"/>
    </xf>
    <xf numFmtId="0" fontId="67" fillId="6" borderId="0" xfId="2" applyFont="1" applyFill="1" applyAlignment="1">
      <alignment horizontal="left" vertical="center"/>
    </xf>
    <xf numFmtId="0" fontId="66" fillId="6" borderId="0" xfId="2" applyFont="1" applyFill="1" applyAlignment="1">
      <alignment vertical="center"/>
    </xf>
    <xf numFmtId="0" fontId="57" fillId="6" borderId="0" xfId="2" applyFont="1" applyFill="1" applyAlignment="1">
      <alignment vertical="center" wrapText="1"/>
    </xf>
    <xf numFmtId="0" fontId="67" fillId="6" borderId="0" xfId="2" applyFont="1" applyFill="1" applyAlignment="1">
      <alignment vertical="center"/>
    </xf>
    <xf numFmtId="0" fontId="58" fillId="6" borderId="0" xfId="2" applyFont="1" applyFill="1" applyAlignment="1">
      <alignment vertical="center"/>
    </xf>
    <xf numFmtId="0" fontId="68" fillId="0" borderId="0" xfId="2" applyFont="1" applyAlignment="1">
      <alignment horizontal="left" vertical="center"/>
    </xf>
    <xf numFmtId="0" fontId="6" fillId="11" borderId="0" xfId="2" applyFont="1" applyFill="1" applyAlignment="1">
      <alignment horizontal="left" vertical="center"/>
    </xf>
    <xf numFmtId="0" fontId="15" fillId="6" borderId="60" xfId="2" applyFont="1" applyFill="1" applyBorder="1" applyAlignment="1">
      <alignment vertical="center" wrapText="1"/>
    </xf>
    <xf numFmtId="0" fontId="46" fillId="0" borderId="28" xfId="0" applyFont="1" applyBorder="1"/>
    <xf numFmtId="0" fontId="7" fillId="3" borderId="10" xfId="2" applyFont="1" applyFill="1" applyBorder="1" applyAlignment="1">
      <alignment horizontal="center" vertical="center" wrapText="1"/>
    </xf>
    <xf numFmtId="0" fontId="6" fillId="0" borderId="10" xfId="2" applyFont="1" applyBorder="1" applyAlignment="1">
      <alignment vertical="center"/>
    </xf>
    <xf numFmtId="0" fontId="16" fillId="0" borderId="0" xfId="2" applyFont="1" applyAlignment="1">
      <alignment horizontal="left" vertical="center" wrapText="1"/>
    </xf>
    <xf numFmtId="0" fontId="57" fillId="6" borderId="0" xfId="2" applyFont="1" applyFill="1" applyAlignment="1">
      <alignment horizontal="left" vertical="center" wrapText="1" indent="2"/>
    </xf>
    <xf numFmtId="0" fontId="16" fillId="0" borderId="0" xfId="2" applyFont="1" applyAlignment="1">
      <alignment horizontal="left" vertical="center"/>
    </xf>
    <xf numFmtId="0" fontId="10" fillId="6" borderId="0" xfId="2" applyFont="1" applyFill="1" applyAlignment="1">
      <alignment horizontal="left" vertical="center"/>
    </xf>
    <xf numFmtId="0" fontId="16" fillId="0" borderId="37" xfId="2" applyFont="1" applyBorder="1" applyAlignment="1">
      <alignment horizontal="left" vertical="center"/>
    </xf>
    <xf numFmtId="0" fontId="14" fillId="0" borderId="7" xfId="2" applyFont="1" applyBorder="1" applyAlignment="1">
      <alignment horizontal="left" vertical="center" wrapText="1"/>
    </xf>
    <xf numFmtId="0" fontId="24" fillId="6" borderId="0" xfId="2" applyFont="1" applyFill="1" applyAlignment="1">
      <alignment vertical="center"/>
    </xf>
    <xf numFmtId="0" fontId="10" fillId="0" borderId="0" xfId="2" applyFont="1" applyAlignment="1">
      <alignment vertical="center"/>
    </xf>
    <xf numFmtId="0" fontId="41" fillId="0" borderId="16" xfId="0" applyFont="1" applyBorder="1" applyAlignment="1">
      <alignment horizontal="left" vertical="center" wrapText="1"/>
    </xf>
    <xf numFmtId="0" fontId="41" fillId="9" borderId="7" xfId="0" applyFont="1" applyFill="1" applyBorder="1" applyAlignment="1">
      <alignment vertical="center"/>
    </xf>
    <xf numFmtId="0" fontId="6" fillId="0" borderId="15" xfId="2" applyFont="1" applyBorder="1" applyAlignment="1">
      <alignment vertical="center"/>
    </xf>
    <xf numFmtId="0" fontId="17" fillId="6" borderId="27" xfId="2" applyFont="1" applyFill="1" applyBorder="1" applyAlignment="1">
      <alignment vertical="center" wrapText="1"/>
    </xf>
    <xf numFmtId="0" fontId="52" fillId="6" borderId="0" xfId="2" applyFont="1" applyFill="1" applyAlignment="1">
      <alignment vertical="center"/>
    </xf>
    <xf numFmtId="0" fontId="14" fillId="0" borderId="8" xfId="2" applyFont="1" applyBorder="1" applyAlignment="1">
      <alignment horizontal="left" vertical="center" wrapText="1"/>
    </xf>
    <xf numFmtId="0" fontId="52" fillId="0" borderId="8" xfId="0" applyFont="1" applyBorder="1" applyAlignment="1">
      <alignment vertical="center" wrapText="1"/>
    </xf>
    <xf numFmtId="0" fontId="5" fillId="0" borderId="6" xfId="2" applyFont="1" applyBorder="1" applyAlignment="1">
      <alignment vertical="center"/>
    </xf>
    <xf numFmtId="0" fontId="15" fillId="0" borderId="8" xfId="2" applyFont="1" applyBorder="1" applyAlignment="1">
      <alignment vertical="center"/>
    </xf>
    <xf numFmtId="0" fontId="15" fillId="0" borderId="8" xfId="2" applyFont="1" applyBorder="1" applyAlignment="1">
      <alignment vertical="center" wrapText="1"/>
    </xf>
    <xf numFmtId="0" fontId="6" fillId="0" borderId="8" xfId="2" applyFont="1" applyBorder="1" applyAlignment="1">
      <alignment vertical="center" wrapText="1"/>
    </xf>
    <xf numFmtId="0" fontId="6" fillId="0" borderId="15" xfId="2" applyFont="1" applyBorder="1" applyAlignment="1">
      <alignment vertical="center" wrapText="1"/>
    </xf>
    <xf numFmtId="0" fontId="15" fillId="0" borderId="10" xfId="2" applyFont="1" applyBorder="1" applyAlignment="1">
      <alignment vertical="center" wrapText="1"/>
    </xf>
    <xf numFmtId="0" fontId="6" fillId="0" borderId="8" xfId="2" applyFont="1" applyBorder="1" applyAlignment="1">
      <alignment horizontal="left" vertical="center" wrapText="1"/>
    </xf>
    <xf numFmtId="0" fontId="46" fillId="0" borderId="6" xfId="0" applyFont="1" applyBorder="1" applyAlignment="1">
      <alignment vertical="center"/>
    </xf>
    <xf numFmtId="0" fontId="46" fillId="0" borderId="8" xfId="0" applyFont="1" applyBorder="1" applyAlignment="1">
      <alignment vertical="center" wrapText="1"/>
    </xf>
    <xf numFmtId="0" fontId="46" fillId="0" borderId="10" xfId="0" applyFont="1" applyBorder="1" applyAlignment="1">
      <alignment vertical="center"/>
    </xf>
    <xf numFmtId="0" fontId="14" fillId="0" borderId="12" xfId="2" applyFont="1" applyBorder="1" applyAlignment="1">
      <alignment horizontal="left" vertical="center" wrapText="1"/>
    </xf>
    <xf numFmtId="0" fontId="46" fillId="0" borderId="10" xfId="0" applyFont="1" applyBorder="1" applyAlignment="1">
      <alignment wrapText="1"/>
    </xf>
    <xf numFmtId="0" fontId="5" fillId="0" borderId="6" xfId="2" applyFont="1" applyBorder="1" applyAlignment="1">
      <alignment horizontal="left" vertical="center"/>
    </xf>
    <xf numFmtId="0" fontId="15" fillId="0" borderId="8" xfId="2" applyFont="1" applyBorder="1" applyAlignment="1">
      <alignment horizontal="left" vertical="center" wrapText="1"/>
    </xf>
    <xf numFmtId="0" fontId="15" fillId="0" borderId="15" xfId="2" applyFont="1" applyBorder="1" applyAlignment="1">
      <alignment horizontal="left" vertical="center" wrapText="1"/>
    </xf>
    <xf numFmtId="0" fontId="15" fillId="0" borderId="8" xfId="1" applyFont="1" applyFill="1" applyBorder="1" applyAlignment="1">
      <alignment horizontal="left" vertical="center" wrapText="1" indent="3"/>
    </xf>
    <xf numFmtId="0" fontId="46" fillId="0" borderId="0" xfId="0" applyFont="1" applyAlignment="1">
      <alignment wrapText="1"/>
    </xf>
    <xf numFmtId="0" fontId="6" fillId="2" borderId="8" xfId="2" applyFont="1" applyFill="1" applyBorder="1" applyAlignment="1">
      <alignment horizontal="left" vertical="center" wrapText="1"/>
    </xf>
    <xf numFmtId="0" fontId="3" fillId="0" borderId="8" xfId="2" applyFont="1" applyBorder="1" applyAlignment="1">
      <alignment horizontal="left" vertical="center" wrapText="1"/>
    </xf>
    <xf numFmtId="0" fontId="46" fillId="0" borderId="8" xfId="0" applyFont="1" applyBorder="1" applyAlignment="1">
      <alignment wrapText="1"/>
    </xf>
    <xf numFmtId="0" fontId="6" fillId="2" borderId="4" xfId="2" applyFont="1" applyFill="1" applyBorder="1" applyAlignment="1">
      <alignment horizontal="left" vertical="center" wrapText="1"/>
    </xf>
    <xf numFmtId="0" fontId="10" fillId="12" borderId="4" xfId="0" applyFont="1" applyFill="1" applyBorder="1" applyAlignment="1">
      <alignment horizontal="left" vertical="center" wrapText="1"/>
    </xf>
    <xf numFmtId="164" fontId="46" fillId="0" borderId="0" xfId="0" applyNumberFormat="1" applyFont="1"/>
    <xf numFmtId="170" fontId="7" fillId="3" borderId="8" xfId="8" applyNumberFormat="1" applyFont="1" applyFill="1" applyBorder="1" applyAlignment="1">
      <alignment vertical="center" wrapText="1"/>
    </xf>
    <xf numFmtId="3" fontId="46" fillId="0" borderId="0" xfId="0" applyNumberFormat="1" applyFont="1"/>
    <xf numFmtId="3" fontId="7" fillId="3" borderId="8" xfId="2" applyNumberFormat="1" applyFont="1" applyFill="1" applyBorder="1" applyAlignment="1">
      <alignment vertical="center" wrapText="1"/>
    </xf>
    <xf numFmtId="164" fontId="7" fillId="3" borderId="8" xfId="8" applyFont="1" applyFill="1" applyBorder="1" applyAlignment="1">
      <alignment vertical="center" wrapText="1"/>
    </xf>
    <xf numFmtId="166" fontId="15" fillId="0" borderId="0" xfId="2" applyNumberFormat="1" applyFont="1" applyAlignment="1">
      <alignment horizontal="left" vertical="center"/>
    </xf>
    <xf numFmtId="0" fontId="70" fillId="3" borderId="0" xfId="2" applyFont="1" applyFill="1" applyAlignment="1">
      <alignment vertical="center"/>
    </xf>
    <xf numFmtId="0" fontId="6" fillId="0" borderId="18" xfId="2" applyFont="1" applyBorder="1" applyAlignment="1">
      <alignment horizontal="left" vertical="center"/>
    </xf>
    <xf numFmtId="0" fontId="46" fillId="0" borderId="15" xfId="0" applyFont="1" applyBorder="1" applyAlignment="1">
      <alignment vertical="center" wrapText="1"/>
    </xf>
    <xf numFmtId="0" fontId="46" fillId="0" borderId="18" xfId="0" applyFont="1" applyBorder="1" applyAlignment="1">
      <alignment vertical="center"/>
    </xf>
    <xf numFmtId="0" fontId="71" fillId="2" borderId="8" xfId="2" applyFont="1" applyFill="1" applyBorder="1" applyAlignment="1">
      <alignment horizontal="left" vertical="center" wrapText="1"/>
    </xf>
    <xf numFmtId="0" fontId="70" fillId="0" borderId="0" xfId="2" applyFont="1" applyAlignment="1">
      <alignment vertical="center" wrapText="1"/>
    </xf>
    <xf numFmtId="0" fontId="2" fillId="0" borderId="0" xfId="1" applyFill="1" applyBorder="1" applyAlignment="1">
      <alignment horizontal="center" vertical="center" wrapText="1"/>
    </xf>
    <xf numFmtId="0" fontId="6" fillId="0" borderId="13" xfId="2" applyFont="1" applyBorder="1" applyAlignment="1">
      <alignment horizontal="left" vertical="center"/>
    </xf>
    <xf numFmtId="0" fontId="6" fillId="0" borderId="64" xfId="2" applyFont="1" applyBorder="1" applyAlignment="1">
      <alignment vertical="center"/>
    </xf>
    <xf numFmtId="0" fontId="46" fillId="9" borderId="8" xfId="0" applyFont="1" applyFill="1" applyBorder="1"/>
    <xf numFmtId="0" fontId="6" fillId="0" borderId="0" xfId="2" applyFont="1" applyAlignment="1">
      <alignment horizontal="left" vertical="center"/>
    </xf>
    <xf numFmtId="0" fontId="10" fillId="0" borderId="0" xfId="2" applyFont="1" applyAlignment="1">
      <alignment vertical="center"/>
    </xf>
    <xf numFmtId="0" fontId="15" fillId="6" borderId="0" xfId="2" applyFont="1" applyFill="1" applyAlignment="1">
      <alignment horizontal="left" vertical="center" indent="1"/>
    </xf>
    <xf numFmtId="0" fontId="46" fillId="13" borderId="8" xfId="0" applyFont="1" applyFill="1" applyBorder="1" applyAlignment="1">
      <alignment horizontal="center"/>
    </xf>
    <xf numFmtId="0" fontId="6" fillId="0" borderId="0" xfId="0" applyFont="1"/>
    <xf numFmtId="0" fontId="41" fillId="0" borderId="40" xfId="0" applyFont="1" applyBorder="1"/>
    <xf numFmtId="0" fontId="42" fillId="0" borderId="0" xfId="0" applyFont="1"/>
    <xf numFmtId="165" fontId="6" fillId="0" borderId="0" xfId="0" applyNumberFormat="1" applyFont="1"/>
    <xf numFmtId="0" fontId="38" fillId="6" borderId="0" xfId="0" applyFont="1" applyFill="1" applyAlignment="1">
      <alignment vertical="center"/>
    </xf>
    <xf numFmtId="0" fontId="14" fillId="6" borderId="0" xfId="0" applyFont="1" applyFill="1" applyAlignment="1">
      <alignment vertical="center"/>
    </xf>
    <xf numFmtId="0" fontId="15" fillId="6" borderId="44" xfId="2" applyFont="1" applyFill="1" applyBorder="1" applyAlignment="1">
      <alignment horizontal="left" vertical="center" indent="1"/>
    </xf>
    <xf numFmtId="0" fontId="15" fillId="6" borderId="44" xfId="2" applyFont="1" applyFill="1" applyBorder="1" applyAlignment="1">
      <alignment horizontal="left" vertical="center"/>
    </xf>
    <xf numFmtId="0" fontId="46" fillId="0" borderId="8" xfId="0" applyFont="1" applyBorder="1" applyAlignment="1">
      <alignment horizontal="left"/>
    </xf>
    <xf numFmtId="0" fontId="72" fillId="3" borderId="8" xfId="2" applyFont="1" applyFill="1" applyBorder="1" applyAlignment="1">
      <alignment vertical="center" wrapText="1"/>
    </xf>
    <xf numFmtId="0" fontId="14" fillId="0" borderId="40" xfId="0" applyFont="1" applyBorder="1"/>
    <xf numFmtId="0" fontId="14" fillId="0" borderId="43" xfId="0" applyFont="1" applyBorder="1"/>
    <xf numFmtId="0" fontId="14" fillId="0" borderId="0" xfId="0" applyFont="1"/>
    <xf numFmtId="0" fontId="15" fillId="6" borderId="0" xfId="2" applyFont="1" applyFill="1" applyAlignment="1">
      <alignment vertical="center"/>
    </xf>
    <xf numFmtId="0" fontId="15" fillId="6" borderId="44" xfId="2" applyFont="1" applyFill="1" applyBorder="1" applyAlignment="1">
      <alignment vertical="center"/>
    </xf>
    <xf numFmtId="0" fontId="7" fillId="3" borderId="45" xfId="2" applyFont="1" applyFill="1" applyBorder="1" applyAlignment="1">
      <alignment horizontal="right" vertical="center"/>
    </xf>
    <xf numFmtId="0" fontId="7" fillId="0" borderId="45" xfId="2" applyFont="1" applyBorder="1" applyAlignment="1">
      <alignment horizontal="right" vertical="center"/>
    </xf>
    <xf numFmtId="0" fontId="7" fillId="3" borderId="0" xfId="5" applyNumberFormat="1" applyFont="1" applyFill="1" applyBorder="1" applyAlignment="1">
      <alignment vertical="center"/>
    </xf>
    <xf numFmtId="0" fontId="74" fillId="0" borderId="8" xfId="2" applyFont="1" applyBorder="1" applyAlignment="1">
      <alignment horizontal="left" vertical="center"/>
    </xf>
    <xf numFmtId="0" fontId="75" fillId="0" borderId="8" xfId="2" applyFont="1" applyBorder="1" applyAlignment="1">
      <alignment horizontal="left" vertical="center"/>
    </xf>
    <xf numFmtId="0" fontId="76" fillId="0" borderId="8" xfId="2" applyFont="1" applyBorder="1" applyAlignment="1">
      <alignment horizontal="left" vertical="center"/>
    </xf>
    <xf numFmtId="0" fontId="74" fillId="0" borderId="6" xfId="2" applyFont="1" applyBorder="1" applyAlignment="1">
      <alignment horizontal="left" vertical="center" wrapText="1"/>
    </xf>
    <xf numFmtId="0" fontId="75" fillId="0" borderId="6" xfId="2" applyFont="1" applyBorder="1" applyAlignment="1">
      <alignment horizontal="left" vertical="center" wrapText="1"/>
    </xf>
    <xf numFmtId="0" fontId="75" fillId="0" borderId="6" xfId="2" applyFont="1" applyBorder="1" applyAlignment="1">
      <alignment horizontal="left" vertical="center"/>
    </xf>
    <xf numFmtId="0" fontId="76" fillId="0" borderId="6" xfId="2" applyFont="1" applyBorder="1" applyAlignment="1">
      <alignment horizontal="left" vertical="center" wrapText="1"/>
    </xf>
    <xf numFmtId="0" fontId="77" fillId="0" borderId="0" xfId="0" applyFont="1" applyAlignment="1">
      <alignment horizontal="left"/>
    </xf>
    <xf numFmtId="0" fontId="77" fillId="0" borderId="0" xfId="0" applyFont="1"/>
    <xf numFmtId="0" fontId="78" fillId="0" borderId="8" xfId="2" applyFont="1" applyBorder="1" applyAlignment="1">
      <alignment horizontal="left" vertical="center" wrapText="1"/>
    </xf>
    <xf numFmtId="0" fontId="75" fillId="0" borderId="8" xfId="2" applyFont="1" applyBorder="1" applyAlignment="1">
      <alignment horizontal="left" vertical="center" wrapText="1"/>
    </xf>
    <xf numFmtId="0" fontId="79" fillId="3" borderId="8" xfId="2" applyFont="1" applyFill="1" applyBorder="1" applyAlignment="1">
      <alignment vertical="center" wrapText="1"/>
    </xf>
    <xf numFmtId="0" fontId="74" fillId="4" borderId="8" xfId="2" applyFont="1" applyFill="1" applyBorder="1" applyAlignment="1">
      <alignment horizontal="left" vertical="center" wrapText="1"/>
    </xf>
    <xf numFmtId="0" fontId="77" fillId="2" borderId="8" xfId="2" applyFont="1" applyFill="1" applyBorder="1" applyAlignment="1">
      <alignment horizontal="left" vertical="center"/>
    </xf>
    <xf numFmtId="0" fontId="26" fillId="0" borderId="8" xfId="2" applyFont="1" applyBorder="1" applyAlignment="1">
      <alignment horizontal="left" vertical="center" wrapText="1"/>
    </xf>
    <xf numFmtId="0" fontId="79" fillId="0" borderId="8" xfId="2" applyFont="1" applyBorder="1" applyAlignment="1">
      <alignment vertical="center"/>
    </xf>
    <xf numFmtId="0" fontId="77" fillId="0" borderId="8" xfId="2" applyFont="1" applyBorder="1" applyAlignment="1">
      <alignment vertical="center"/>
    </xf>
    <xf numFmtId="0" fontId="79" fillId="0" borderId="8" xfId="2" applyFont="1" applyBorder="1" applyAlignment="1">
      <alignment vertical="center" wrapText="1"/>
    </xf>
    <xf numFmtId="0" fontId="77" fillId="0" borderId="8" xfId="0" applyFont="1" applyBorder="1" applyAlignment="1">
      <alignment vertical="center"/>
    </xf>
    <xf numFmtId="0" fontId="79" fillId="3" borderId="8" xfId="2" applyFont="1" applyFill="1" applyBorder="1" applyAlignment="1">
      <alignment horizontal="center" vertical="center" wrapText="1"/>
    </xf>
    <xf numFmtId="0" fontId="77" fillId="0" borderId="8" xfId="0" applyFont="1" applyBorder="1" applyAlignment="1">
      <alignment vertical="center" wrapText="1"/>
    </xf>
    <xf numFmtId="0" fontId="77" fillId="2" borderId="8" xfId="2" applyFont="1" applyFill="1" applyBorder="1" applyAlignment="1">
      <alignment vertical="center"/>
    </xf>
    <xf numFmtId="0" fontId="77" fillId="0" borderId="10" xfId="0" applyFont="1" applyBorder="1" applyAlignment="1">
      <alignment horizontal="left"/>
    </xf>
    <xf numFmtId="0" fontId="77" fillId="0" borderId="10" xfId="0" applyFont="1" applyBorder="1"/>
    <xf numFmtId="0" fontId="79" fillId="9" borderId="8" xfId="2" applyFont="1" applyFill="1" applyBorder="1" applyAlignment="1">
      <alignment vertical="center"/>
    </xf>
    <xf numFmtId="0" fontId="77" fillId="9" borderId="8" xfId="2" applyFont="1" applyFill="1" applyBorder="1" applyAlignment="1">
      <alignment vertical="center"/>
    </xf>
    <xf numFmtId="0" fontId="79" fillId="9" borderId="8" xfId="2" applyFont="1" applyFill="1" applyBorder="1" applyAlignment="1">
      <alignment vertical="center" wrapText="1"/>
    </xf>
    <xf numFmtId="0" fontId="77" fillId="9" borderId="8" xfId="0" applyFont="1" applyFill="1" applyBorder="1" applyAlignment="1">
      <alignment vertical="center"/>
    </xf>
    <xf numFmtId="0" fontId="79" fillId="9" borderId="8" xfId="2" applyFont="1" applyFill="1" applyBorder="1" applyAlignment="1">
      <alignment horizontal="center" vertical="center" wrapText="1"/>
    </xf>
    <xf numFmtId="0" fontId="77" fillId="9" borderId="8" xfId="0" applyFont="1" applyFill="1" applyBorder="1" applyAlignment="1">
      <alignment vertical="center" wrapText="1"/>
    </xf>
    <xf numFmtId="0" fontId="81" fillId="3" borderId="58" xfId="4" applyFont="1" applyFill="1" applyBorder="1" applyAlignment="1">
      <alignment vertical="top" wrapText="1"/>
    </xf>
    <xf numFmtId="0" fontId="6" fillId="0" borderId="8" xfId="2" applyFont="1" applyBorder="1" applyAlignment="1">
      <alignment horizontal="left" vertical="center"/>
    </xf>
    <xf numFmtId="0" fontId="7" fillId="3" borderId="8" xfId="2" applyFont="1" applyFill="1" applyBorder="1" applyAlignment="1">
      <alignment vertical="center" wrapText="1"/>
    </xf>
    <xf numFmtId="0" fontId="72" fillId="3" borderId="8" xfId="2" applyFont="1" applyFill="1" applyBorder="1" applyAlignment="1">
      <alignment vertical="center" wrapText="1"/>
    </xf>
    <xf numFmtId="0" fontId="81" fillId="3" borderId="58" xfId="4" applyFont="1" applyFill="1" applyBorder="1" applyAlignment="1">
      <alignment vertical="top" wrapText="1"/>
    </xf>
    <xf numFmtId="0" fontId="7" fillId="3" borderId="8" xfId="2" applyFont="1" applyFill="1" applyBorder="1" applyAlignment="1">
      <alignment horizontal="left" vertical="center" wrapText="1"/>
    </xf>
    <xf numFmtId="0" fontId="15" fillId="3" borderId="8" xfId="2" applyFont="1" applyFill="1" applyBorder="1" applyAlignment="1">
      <alignment vertical="center" wrapText="1"/>
    </xf>
    <xf numFmtId="0" fontId="77" fillId="0" borderId="8" xfId="2" applyFont="1" applyBorder="1" applyAlignment="1">
      <alignment horizontal="center" vertical="center"/>
    </xf>
    <xf numFmtId="0" fontId="6" fillId="2" borderId="15" xfId="2" applyFont="1" applyFill="1" applyBorder="1" applyAlignment="1">
      <alignment vertical="center"/>
    </xf>
    <xf numFmtId="0" fontId="46" fillId="0" borderId="17" xfId="0" applyFont="1" applyBorder="1" applyAlignment="1">
      <alignment vertical="center"/>
    </xf>
    <xf numFmtId="0" fontId="6" fillId="2" borderId="61" xfId="2" applyFont="1" applyFill="1" applyBorder="1" applyAlignment="1">
      <alignment horizontal="center" vertical="center"/>
    </xf>
    <xf numFmtId="0" fontId="6" fillId="2" borderId="62" xfId="2" applyFont="1" applyFill="1" applyBorder="1" applyAlignment="1">
      <alignment horizontal="center" vertical="center"/>
    </xf>
    <xf numFmtId="0" fontId="16" fillId="0" borderId="0" xfId="2" applyFont="1" applyAlignment="1">
      <alignment horizontal="left" vertical="center" wrapText="1"/>
    </xf>
    <xf numFmtId="0" fontId="57" fillId="6" borderId="0" xfId="2" applyFont="1" applyFill="1" applyAlignment="1">
      <alignment horizontal="left" vertical="center" wrapText="1" indent="2"/>
    </xf>
    <xf numFmtId="0" fontId="46" fillId="6" borderId="0" xfId="0" applyFont="1" applyFill="1" applyAlignment="1">
      <alignment wrapText="1"/>
    </xf>
    <xf numFmtId="0" fontId="46" fillId="6" borderId="0" xfId="0" applyFont="1" applyFill="1"/>
    <xf numFmtId="0" fontId="17" fillId="6" borderId="58" xfId="2" applyFont="1" applyFill="1" applyBorder="1" applyAlignment="1">
      <alignment horizontal="left" vertical="center" wrapText="1"/>
    </xf>
    <xf numFmtId="0" fontId="10" fillId="6" borderId="0" xfId="2" applyFont="1" applyFill="1" applyAlignment="1">
      <alignment horizontal="left" vertical="center"/>
    </xf>
    <xf numFmtId="0" fontId="19" fillId="6" borderId="0" xfId="2" applyFont="1" applyFill="1" applyAlignment="1">
      <alignment horizontal="left" vertical="center"/>
    </xf>
    <xf numFmtId="0" fontId="8" fillId="6" borderId="0" xfId="2" applyFont="1" applyFill="1" applyAlignment="1">
      <alignment horizontal="left" vertical="center" wrapText="1" indent="3"/>
    </xf>
    <xf numFmtId="0" fontId="15" fillId="6" borderId="0" xfId="2" applyFont="1" applyFill="1" applyAlignment="1">
      <alignment horizontal="left" vertical="center" wrapText="1" indent="3"/>
    </xf>
    <xf numFmtId="0" fontId="36" fillId="6" borderId="0" xfId="4" applyFont="1" applyFill="1" applyAlignment="1"/>
    <xf numFmtId="0" fontId="10" fillId="0" borderId="52" xfId="2" applyFont="1" applyBorder="1" applyAlignment="1">
      <alignment vertical="center"/>
    </xf>
    <xf numFmtId="0" fontId="23" fillId="6" borderId="53" xfId="4" applyFont="1" applyFill="1" applyBorder="1" applyAlignment="1">
      <alignment horizontal="center" vertical="center"/>
    </xf>
    <xf numFmtId="0" fontId="23" fillId="6" borderId="54" xfId="4" applyFont="1" applyFill="1" applyBorder="1" applyAlignment="1">
      <alignment horizontal="center" vertical="center"/>
    </xf>
    <xf numFmtId="0" fontId="23" fillId="6" borderId="55" xfId="4" applyFont="1" applyFill="1" applyBorder="1" applyAlignment="1">
      <alignment horizontal="center" vertical="center"/>
    </xf>
    <xf numFmtId="0" fontId="10" fillId="0" borderId="56" xfId="2" applyFont="1" applyBorder="1" applyAlignment="1">
      <alignment vertical="center"/>
    </xf>
    <xf numFmtId="0" fontId="16" fillId="0" borderId="37" xfId="2" applyFont="1" applyBorder="1" applyAlignment="1">
      <alignment horizontal="left" vertical="center"/>
    </xf>
    <xf numFmtId="0" fontId="60" fillId="0" borderId="0" xfId="6" applyFont="1" applyAlignment="1">
      <alignment vertical="center"/>
    </xf>
    <xf numFmtId="0" fontId="16" fillId="0" borderId="0" xfId="2" applyFont="1" applyAlignment="1">
      <alignment horizontal="left" vertical="center"/>
    </xf>
    <xf numFmtId="0" fontId="59" fillId="0" borderId="0" xfId="4" applyFont="1" applyFill="1" applyBorder="1" applyAlignment="1">
      <alignment horizontal="center" vertical="center"/>
    </xf>
    <xf numFmtId="0" fontId="14" fillId="0" borderId="7" xfId="2" applyFont="1" applyBorder="1" applyAlignment="1">
      <alignment horizontal="left" vertical="center" wrapText="1"/>
    </xf>
    <xf numFmtId="0" fontId="41" fillId="0" borderId="7" xfId="0" applyFont="1" applyBorder="1" applyAlignment="1">
      <alignment wrapText="1"/>
    </xf>
    <xf numFmtId="0" fontId="6" fillId="2" borderId="15" xfId="2" applyFont="1" applyFill="1" applyBorder="1" applyAlignment="1">
      <alignment horizontal="left" vertical="center"/>
    </xf>
    <xf numFmtId="0" fontId="6" fillId="2" borderId="17" xfId="2" applyFont="1" applyFill="1" applyBorder="1" applyAlignment="1">
      <alignment horizontal="left" vertical="center"/>
    </xf>
    <xf numFmtId="0" fontId="46" fillId="0" borderId="17" xfId="0" applyFont="1" applyBorder="1" applyAlignment="1">
      <alignment horizontal="left" vertical="center"/>
    </xf>
    <xf numFmtId="0" fontId="46" fillId="0" borderId="18" xfId="0" applyFont="1" applyBorder="1" applyAlignment="1">
      <alignment horizontal="left" vertical="center"/>
    </xf>
    <xf numFmtId="0" fontId="14" fillId="0" borderId="7" xfId="2" applyFont="1" applyBorder="1" applyAlignment="1">
      <alignment vertical="center" wrapText="1"/>
    </xf>
    <xf numFmtId="0" fontId="41" fillId="0" borderId="7" xfId="0" applyFont="1" applyBorder="1" applyAlignment="1">
      <alignment vertical="center" wrapText="1"/>
    </xf>
    <xf numFmtId="0" fontId="77" fillId="2" borderId="15" xfId="2" applyFont="1" applyFill="1" applyBorder="1" applyAlignment="1">
      <alignment vertical="center"/>
    </xf>
    <xf numFmtId="0" fontId="77" fillId="0" borderId="17" xfId="0" applyFont="1" applyBorder="1" applyAlignment="1">
      <alignment vertical="center"/>
    </xf>
    <xf numFmtId="0" fontId="77" fillId="0" borderId="18" xfId="0" applyFont="1" applyBorder="1" applyAlignment="1">
      <alignment vertical="center"/>
    </xf>
    <xf numFmtId="0" fontId="14" fillId="9" borderId="7" xfId="2" applyFont="1" applyFill="1" applyBorder="1" applyAlignment="1">
      <alignment vertical="center" wrapText="1"/>
    </xf>
    <xf numFmtId="0" fontId="41" fillId="9" borderId="7" xfId="0" applyFont="1" applyFill="1" applyBorder="1" applyAlignment="1">
      <alignment vertical="center" wrapText="1"/>
    </xf>
    <xf numFmtId="0" fontId="46" fillId="0" borderId="7" xfId="0" applyFont="1" applyBorder="1" applyAlignment="1">
      <alignment horizontal="left" vertical="center" wrapText="1"/>
    </xf>
    <xf numFmtId="0" fontId="41" fillId="0" borderId="7" xfId="0" applyFont="1" applyBorder="1" applyAlignment="1">
      <alignment horizontal="left" vertical="center" wrapText="1"/>
    </xf>
    <xf numFmtId="0" fontId="6" fillId="2" borderId="15" xfId="2" applyFont="1" applyFill="1" applyBorder="1" applyAlignment="1">
      <alignment vertical="center"/>
    </xf>
    <xf numFmtId="0" fontId="46" fillId="0" borderId="17" xfId="0" applyFont="1" applyBorder="1" applyAlignment="1">
      <alignment vertical="center"/>
    </xf>
    <xf numFmtId="0" fontId="46" fillId="0" borderId="18" xfId="0" applyFont="1" applyBorder="1" applyAlignment="1">
      <alignment vertical="center"/>
    </xf>
    <xf numFmtId="0" fontId="6" fillId="2" borderId="19" xfId="2" applyFont="1" applyFill="1" applyBorder="1" applyAlignment="1">
      <alignment vertical="center"/>
    </xf>
    <xf numFmtId="0" fontId="6" fillId="2" borderId="20" xfId="2" applyFont="1" applyFill="1" applyBorder="1" applyAlignment="1">
      <alignment vertical="center"/>
    </xf>
    <xf numFmtId="0" fontId="46" fillId="0" borderId="20" xfId="0" applyFont="1" applyBorder="1" applyAlignment="1">
      <alignment vertical="center"/>
    </xf>
    <xf numFmtId="0" fontId="6" fillId="2" borderId="22" xfId="2" applyFont="1" applyFill="1" applyBorder="1" applyAlignment="1">
      <alignment vertical="center"/>
    </xf>
    <xf numFmtId="0" fontId="46" fillId="0" borderId="21" xfId="0" applyFont="1" applyBorder="1" applyAlignment="1">
      <alignment vertical="center"/>
    </xf>
    <xf numFmtId="0" fontId="6" fillId="2" borderId="22" xfId="2" applyFont="1" applyFill="1" applyBorder="1" applyAlignment="1">
      <alignment horizontal="left" vertical="center"/>
    </xf>
    <xf numFmtId="0" fontId="26" fillId="3" borderId="0" xfId="2" applyFont="1" applyFill="1" applyAlignment="1">
      <alignment vertical="center"/>
    </xf>
    <xf numFmtId="0" fontId="10" fillId="11" borderId="0" xfId="2" applyFont="1" applyFill="1" applyAlignment="1">
      <alignment horizontal="left" vertical="center"/>
    </xf>
    <xf numFmtId="0" fontId="6" fillId="6" borderId="0" xfId="0" applyFont="1" applyFill="1"/>
    <xf numFmtId="0" fontId="24" fillId="6" borderId="0" xfId="2" applyFont="1" applyFill="1" applyAlignment="1">
      <alignment vertical="center"/>
    </xf>
    <xf numFmtId="0" fontId="25" fillId="6" borderId="0" xfId="2" applyFont="1" applyFill="1" applyAlignment="1">
      <alignment horizontal="left" vertical="center"/>
    </xf>
    <xf numFmtId="0" fontId="15" fillId="0" borderId="0" xfId="2" applyFont="1" applyAlignment="1">
      <alignment horizontal="left" vertical="center"/>
    </xf>
    <xf numFmtId="0" fontId="6" fillId="0" borderId="0" xfId="2" applyFont="1" applyAlignment="1">
      <alignment horizontal="left" vertical="center"/>
    </xf>
    <xf numFmtId="0" fontId="27" fillId="7" borderId="24" xfId="2" applyFont="1" applyFill="1" applyBorder="1" applyAlignment="1">
      <alignment horizontal="left" vertical="center"/>
    </xf>
    <xf numFmtId="0" fontId="27" fillId="7" borderId="25" xfId="2" applyFont="1" applyFill="1" applyBorder="1" applyAlignment="1">
      <alignment horizontal="left" vertical="center"/>
    </xf>
    <xf numFmtId="0" fontId="27" fillId="7" borderId="26" xfId="2" applyFont="1" applyFill="1" applyBorder="1" applyAlignment="1">
      <alignment horizontal="left" vertical="center"/>
    </xf>
    <xf numFmtId="0" fontId="23" fillId="6" borderId="34" xfId="4" applyFont="1" applyFill="1" applyBorder="1" applyAlignment="1">
      <alignment horizontal="center" vertical="center"/>
    </xf>
    <xf numFmtId="0" fontId="23" fillId="6" borderId="35" xfId="4" applyFont="1" applyFill="1" applyBorder="1" applyAlignment="1">
      <alignment horizontal="center" vertical="center"/>
    </xf>
    <xf numFmtId="0" fontId="23" fillId="6" borderId="36" xfId="4" applyFont="1" applyFill="1" applyBorder="1" applyAlignment="1">
      <alignment horizontal="center" vertical="center"/>
    </xf>
    <xf numFmtId="0" fontId="23" fillId="6" borderId="0" xfId="4" applyFont="1" applyFill="1" applyBorder="1" applyAlignment="1">
      <alignment horizontal="center" vertical="center"/>
    </xf>
    <xf numFmtId="0" fontId="39" fillId="3" borderId="0" xfId="4" applyFont="1" applyFill="1" applyBorder="1" applyAlignment="1">
      <alignment horizontal="left" vertical="center" wrapText="1"/>
    </xf>
    <xf numFmtId="0" fontId="39" fillId="3" borderId="39" xfId="4" applyFont="1" applyFill="1" applyBorder="1" applyAlignment="1">
      <alignment horizontal="left" vertical="center" wrapText="1"/>
    </xf>
    <xf numFmtId="0" fontId="19" fillId="6" borderId="0" xfId="0" applyFont="1" applyFill="1" applyAlignment="1">
      <alignment vertical="center" wrapText="1"/>
    </xf>
    <xf numFmtId="0" fontId="15" fillId="6" borderId="0" xfId="0" applyFont="1" applyFill="1" applyAlignment="1">
      <alignment horizontal="left" vertical="center" wrapText="1"/>
    </xf>
    <xf numFmtId="0" fontId="22" fillId="6" borderId="0" xfId="4" applyFont="1" applyFill="1"/>
    <xf numFmtId="0" fontId="7" fillId="0" borderId="31" xfId="2" applyFont="1" applyBorder="1" applyAlignment="1" applyProtection="1">
      <alignment vertical="center"/>
      <protection locked="0"/>
    </xf>
    <xf numFmtId="0" fontId="10" fillId="0" borderId="0" xfId="2" applyFont="1" applyAlignment="1">
      <alignment vertical="center"/>
    </xf>
    <xf numFmtId="0" fontId="10" fillId="0" borderId="42" xfId="2" applyFont="1" applyBorder="1" applyAlignment="1">
      <alignment vertical="center"/>
    </xf>
    <xf numFmtId="0" fontId="37" fillId="6" borderId="39" xfId="4" applyFont="1" applyFill="1" applyBorder="1" applyAlignment="1">
      <alignment horizontal="left" vertical="center" wrapText="1"/>
    </xf>
    <xf numFmtId="0" fontId="15" fillId="6" borderId="0" xfId="0" applyFont="1" applyFill="1" applyAlignment="1">
      <alignment horizontal="left" vertical="center" wrapText="1" indent="3"/>
    </xf>
    <xf numFmtId="0" fontId="8" fillId="6" borderId="0" xfId="0" applyFont="1" applyFill="1" applyAlignment="1">
      <alignment horizontal="left" vertical="center" wrapText="1" indent="3"/>
    </xf>
    <xf numFmtId="0" fontId="8" fillId="6" borderId="0" xfId="0" applyFont="1" applyFill="1" applyAlignment="1">
      <alignment horizontal="left" vertical="center" wrapText="1"/>
    </xf>
    <xf numFmtId="0" fontId="8" fillId="6" borderId="0" xfId="0" applyFont="1" applyFill="1" applyAlignment="1">
      <alignment horizontal="left" vertical="top" wrapText="1" indent="3"/>
    </xf>
    <xf numFmtId="0" fontId="37" fillId="6" borderId="0" xfId="4" applyFont="1" applyFill="1"/>
    <xf numFmtId="0" fontId="38" fillId="6" borderId="0" xfId="0" applyFont="1" applyFill="1" applyAlignment="1">
      <alignment vertical="center"/>
    </xf>
    <xf numFmtId="0" fontId="15" fillId="6" borderId="0" xfId="0" applyFont="1" applyFill="1" applyAlignment="1">
      <alignment horizontal="left" vertical="center" wrapText="1" indent="2"/>
    </xf>
    <xf numFmtId="0" fontId="42" fillId="0" borderId="0" xfId="0" applyFont="1"/>
    <xf numFmtId="0" fontId="43" fillId="6" borderId="0" xfId="0" applyFont="1" applyFill="1" applyAlignment="1">
      <alignment vertical="center"/>
    </xf>
    <xf numFmtId="0" fontId="15" fillId="6" borderId="0" xfId="2" applyFont="1" applyFill="1" applyAlignment="1">
      <alignment horizontal="left" vertical="center" indent="1"/>
    </xf>
    <xf numFmtId="0" fontId="10" fillId="0" borderId="31" xfId="2" applyFont="1" applyBorder="1" applyAlignment="1">
      <alignment vertical="center"/>
    </xf>
    <xf numFmtId="0" fontId="45" fillId="6" borderId="0" xfId="0" applyFont="1" applyFill="1" applyAlignment="1">
      <alignment vertical="center" wrapText="1"/>
    </xf>
    <xf numFmtId="0" fontId="46" fillId="0" borderId="23" xfId="0" applyFont="1" applyBorder="1" applyAlignment="1">
      <alignment horizontal="left" vertical="center"/>
    </xf>
    <xf numFmtId="0" fontId="14" fillId="0" borderId="14" xfId="2" applyFont="1" applyBorder="1" applyAlignment="1">
      <alignment horizontal="left" vertical="center" wrapText="1"/>
    </xf>
    <xf numFmtId="0" fontId="41" fillId="0" borderId="16" xfId="0" applyFont="1" applyBorder="1" applyAlignment="1">
      <alignment horizontal="left" vertical="center" wrapText="1"/>
    </xf>
    <xf numFmtId="0" fontId="41" fillId="0" borderId="13" xfId="0" applyFont="1" applyBorder="1" applyAlignment="1">
      <alignment horizontal="left" vertical="center" wrapText="1"/>
    </xf>
    <xf numFmtId="0" fontId="41" fillId="0" borderId="9" xfId="0" applyFont="1" applyBorder="1" applyAlignment="1">
      <alignment horizontal="left" vertical="center" wrapText="1"/>
    </xf>
    <xf numFmtId="0" fontId="41" fillId="0" borderId="0" xfId="0" applyFont="1" applyBorder="1"/>
    <xf numFmtId="0" fontId="15" fillId="3" borderId="8" xfId="2" applyFont="1" applyFill="1" applyBorder="1" applyAlignment="1">
      <alignment horizontal="center" vertical="center" wrapText="1"/>
    </xf>
    <xf numFmtId="0" fontId="82" fillId="3" borderId="8" xfId="1" applyFont="1" applyFill="1" applyBorder="1" applyAlignment="1">
      <alignment horizontal="center" vertical="center" wrapText="1"/>
    </xf>
    <xf numFmtId="0" fontId="82" fillId="3" borderId="8" xfId="1" applyFont="1" applyFill="1" applyBorder="1" applyAlignment="1">
      <alignment horizontal="left" vertical="center" wrapText="1"/>
    </xf>
    <xf numFmtId="0" fontId="46" fillId="13" borderId="8" xfId="0" applyFont="1" applyFill="1" applyBorder="1"/>
    <xf numFmtId="0" fontId="82" fillId="13" borderId="8" xfId="1" applyFont="1" applyFill="1" applyBorder="1" applyAlignment="1">
      <alignment wrapText="1"/>
    </xf>
    <xf numFmtId="0" fontId="77" fillId="3" borderId="8" xfId="2" applyFont="1" applyFill="1" applyBorder="1" applyAlignment="1">
      <alignment horizontal="left" vertical="center" wrapText="1"/>
    </xf>
    <xf numFmtId="0" fontId="77" fillId="3" borderId="8" xfId="2" applyFont="1" applyFill="1" applyBorder="1" applyAlignment="1">
      <alignment horizontal="center" vertical="center" wrapText="1"/>
    </xf>
    <xf numFmtId="0" fontId="77" fillId="3" borderId="8" xfId="2" applyFont="1" applyFill="1" applyBorder="1" applyAlignment="1">
      <alignment vertical="center" wrapText="1"/>
    </xf>
    <xf numFmtId="0" fontId="77" fillId="0" borderId="8" xfId="2" applyFont="1" applyBorder="1" applyAlignment="1">
      <alignment vertical="center" wrapText="1"/>
    </xf>
    <xf numFmtId="0" fontId="77" fillId="9" borderId="8" xfId="2" applyFont="1" applyFill="1" applyBorder="1" applyAlignment="1">
      <alignment vertical="center" wrapText="1"/>
    </xf>
    <xf numFmtId="0" fontId="77" fillId="9" borderId="8" xfId="2" applyFont="1" applyFill="1" applyBorder="1" applyAlignment="1">
      <alignment horizontal="center" vertical="center" wrapText="1"/>
    </xf>
    <xf numFmtId="0" fontId="15" fillId="3" borderId="8" xfId="2" applyFont="1" applyFill="1" applyBorder="1" applyAlignment="1">
      <alignment horizontal="left" vertical="center" wrapText="1"/>
    </xf>
    <xf numFmtId="0" fontId="1" fillId="3" borderId="8" xfId="1" applyFont="1" applyFill="1" applyBorder="1" applyAlignment="1">
      <alignment horizontal="center" vertical="center" wrapText="1"/>
    </xf>
    <xf numFmtId="0" fontId="15" fillId="3" borderId="15" xfId="2" applyFont="1" applyFill="1" applyBorder="1" applyAlignment="1">
      <alignment vertical="center" wrapText="1"/>
    </xf>
    <xf numFmtId="0" fontId="15" fillId="3" borderId="10" xfId="2" applyFont="1" applyFill="1" applyBorder="1" applyAlignment="1">
      <alignment vertical="center" wrapText="1"/>
    </xf>
    <xf numFmtId="0" fontId="15" fillId="3" borderId="10" xfId="2" applyFont="1" applyFill="1" applyBorder="1" applyAlignment="1">
      <alignment horizontal="center" vertical="center" wrapText="1"/>
    </xf>
    <xf numFmtId="0" fontId="15" fillId="0" borderId="10" xfId="2" applyFont="1" applyFill="1" applyBorder="1" applyAlignment="1">
      <alignment vertical="center" wrapText="1"/>
    </xf>
    <xf numFmtId="0" fontId="6" fillId="0" borderId="10" xfId="2" applyFont="1" applyFill="1" applyBorder="1" applyAlignment="1">
      <alignment horizontal="left" vertical="center"/>
    </xf>
    <xf numFmtId="0" fontId="15" fillId="0" borderId="10" xfId="2" applyFont="1" applyFill="1" applyBorder="1" applyAlignment="1">
      <alignment horizontal="center" vertical="center" wrapText="1"/>
    </xf>
    <xf numFmtId="0" fontId="6" fillId="0" borderId="10" xfId="2" applyFont="1" applyFill="1" applyBorder="1" applyAlignment="1">
      <alignment vertical="center"/>
    </xf>
    <xf numFmtId="0" fontId="7" fillId="0" borderId="10" xfId="2" applyFont="1" applyFill="1" applyBorder="1" applyAlignment="1">
      <alignment horizontal="center" vertical="center" wrapText="1"/>
    </xf>
    <xf numFmtId="0" fontId="70" fillId="0" borderId="10" xfId="2" applyFont="1" applyFill="1" applyBorder="1" applyAlignment="1">
      <alignment vertical="center" wrapText="1"/>
    </xf>
    <xf numFmtId="0" fontId="70" fillId="0" borderId="10" xfId="2" applyFont="1" applyFill="1" applyBorder="1" applyAlignment="1">
      <alignment horizontal="center" vertical="center" wrapText="1"/>
    </xf>
    <xf numFmtId="0" fontId="46" fillId="0" borderId="0" xfId="0" applyFont="1" applyFill="1"/>
    <xf numFmtId="0" fontId="6" fillId="0" borderId="8" xfId="2" applyFont="1" applyFill="1" applyBorder="1" applyAlignment="1">
      <alignment horizontal="left" vertical="center" wrapText="1"/>
    </xf>
    <xf numFmtId="0" fontId="6" fillId="0" borderId="15" xfId="2" applyFont="1" applyFill="1" applyBorder="1" applyAlignment="1">
      <alignment vertical="center"/>
    </xf>
    <xf numFmtId="0" fontId="6" fillId="0" borderId="15" xfId="2" applyFont="1" applyFill="1" applyBorder="1" applyAlignment="1">
      <alignment horizontal="left" vertical="center"/>
    </xf>
    <xf numFmtId="0" fontId="46" fillId="0" borderId="8" xfId="0" applyFont="1" applyFill="1" applyBorder="1" applyAlignment="1">
      <alignment wrapText="1"/>
    </xf>
    <xf numFmtId="0" fontId="6" fillId="0" borderId="62" xfId="2" applyFont="1" applyFill="1" applyBorder="1" applyAlignment="1">
      <alignment horizontal="center" vertical="center"/>
    </xf>
    <xf numFmtId="0" fontId="6" fillId="0" borderId="63" xfId="2" applyFont="1" applyFill="1" applyBorder="1" applyAlignment="1">
      <alignment horizontal="center" vertical="center"/>
    </xf>
    <xf numFmtId="0" fontId="15" fillId="0" borderId="8" xfId="2" applyFont="1" applyFill="1" applyBorder="1" applyAlignment="1">
      <alignment vertical="center" wrapText="1"/>
    </xf>
    <xf numFmtId="0" fontId="6" fillId="0" borderId="8" xfId="2" applyFont="1" applyFill="1" applyBorder="1" applyAlignment="1">
      <alignment horizontal="left" vertical="center"/>
    </xf>
    <xf numFmtId="0" fontId="15" fillId="0" borderId="8" xfId="2" applyFont="1" applyFill="1" applyBorder="1" applyAlignment="1">
      <alignment horizontal="center" vertical="center" wrapText="1"/>
    </xf>
    <xf numFmtId="0" fontId="46" fillId="0" borderId="8" xfId="0" applyFont="1" applyFill="1" applyBorder="1"/>
    <xf numFmtId="0" fontId="7" fillId="0" borderId="8" xfId="2" applyFont="1" applyFill="1" applyBorder="1" applyAlignment="1">
      <alignment horizontal="center" vertical="center" wrapText="1"/>
    </xf>
    <xf numFmtId="0" fontId="46" fillId="0" borderId="17" xfId="0" applyFont="1" applyFill="1" applyBorder="1" applyAlignment="1">
      <alignment vertical="center"/>
    </xf>
    <xf numFmtId="0" fontId="46" fillId="0" borderId="18" xfId="0" applyFont="1" applyFill="1" applyBorder="1" applyAlignment="1">
      <alignment vertical="center"/>
    </xf>
    <xf numFmtId="0" fontId="46" fillId="0" borderId="10" xfId="0" applyFont="1" applyFill="1" applyBorder="1"/>
    <xf numFmtId="0" fontId="46" fillId="0" borderId="10" xfId="0" applyFont="1" applyFill="1" applyBorder="1" applyAlignment="1">
      <alignment wrapText="1"/>
    </xf>
    <xf numFmtId="0" fontId="15" fillId="3" borderId="6" xfId="2" applyFont="1" applyFill="1" applyBorder="1" applyAlignment="1">
      <alignment vertical="center" wrapText="1"/>
    </xf>
    <xf numFmtId="0" fontId="15" fillId="3" borderId="18" xfId="2" applyFont="1" applyFill="1" applyBorder="1" applyAlignment="1">
      <alignment vertical="center" wrapText="1"/>
    </xf>
    <xf numFmtId="0" fontId="6" fillId="3" borderId="8" xfId="2" applyFont="1" applyFill="1" applyBorder="1" applyAlignment="1">
      <alignment vertical="center"/>
    </xf>
    <xf numFmtId="168" fontId="7" fillId="0" borderId="0" xfId="5" applyNumberFormat="1" applyFont="1" applyFill="1" applyBorder="1" applyAlignment="1">
      <alignment vertical="center"/>
    </xf>
    <xf numFmtId="164" fontId="46" fillId="0" borderId="0" xfId="0" applyNumberFormat="1" applyFont="1" applyFill="1"/>
    <xf numFmtId="164" fontId="46" fillId="0" borderId="0" xfId="8" applyFont="1" applyFill="1"/>
    <xf numFmtId="0" fontId="77" fillId="3" borderId="8" xfId="2" applyFont="1" applyFill="1" applyBorder="1" applyAlignment="1">
      <alignment horizontal="center" vertical="top" wrapText="1"/>
    </xf>
  </cellXfs>
  <cellStyles count="9">
    <cellStyle name="Comma" xfId="8" builtinId="3"/>
    <cellStyle name="Comma 2" xfId="5"/>
    <cellStyle name="Explanatory Text 2" xfId="7"/>
    <cellStyle name="Hyperlink" xfId="1" builtinId="8"/>
    <cellStyle name="Hyperlink 2" xfId="3"/>
    <cellStyle name="Hyperlink 3" xfId="4"/>
    <cellStyle name="Normal" xfId="0" builtinId="0"/>
    <cellStyle name="Normal 2" xfId="2"/>
    <cellStyle name="Normal 3" xfId="6"/>
  </cellStyles>
  <dxfs count="52">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6"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00_ ;_ * \-#,##0.00_ ;_ * &quot;-&quot;??_ ;_ @_ "/>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tableStyleElement type="headerRow" dxfId="51"/>
      <tableStyleElement type="firstRowStripe" dxfId="50"/>
      <tableStyleElement type="secondRowStripe" dxfId="49"/>
    </tableStyle>
  </tableStyles>
  <colors>
    <mruColors>
      <color rgb="FFF7A516"/>
      <color rgb="FFFF7F0E"/>
      <color rgb="FFFF7700"/>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4.xml"/><Relationship Id="rId50"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4800" y="0"/>
          <a:ext cx="1736679" cy="937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7</xdr:col>
      <xdr:colOff>0</xdr:colOff>
      <xdr:row>8</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4800" y="1183341"/>
          <a:ext cx="14388353" cy="45392"/>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8965</xdr:colOff>
      <xdr:row>20</xdr:row>
      <xdr:rowOff>0</xdr:rowOff>
    </xdr:from>
    <xdr:to>
      <xdr:col>11</xdr:col>
      <xdr:colOff>228600</xdr:colOff>
      <xdr:row>63</xdr:row>
      <xdr:rowOff>26265</xdr:rowOff>
    </xdr:to>
    <xdr:pic>
      <xdr:nvPicPr>
        <xdr:cNvPr id="2" name="Picture 1">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86615" y="4305300"/>
          <a:ext cx="6191810" cy="861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SURINAME%20en_eiti_summary_data%202020%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ummary%20Data%20Reports\SURINAME%20en_eiti_summary_dat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 val="Listes"/>
    </sheetNames>
    <sheetDataSet>
      <sheetData sheetId="0" refreshError="1"/>
      <sheetData sheetId="1" refreshError="1"/>
      <sheetData sheetId="2" refreshError="1"/>
      <sheetData sheetId="3" refreshError="1"/>
      <sheetData sheetId="4" refreshError="1"/>
      <sheetData sheetId="5" refreshError="1"/>
      <sheetData sheetId="6" refreshError="1">
        <row r="4">
          <cell r="I4" t="str">
            <v>Yes</v>
          </cell>
        </row>
        <row r="5">
          <cell r="I5" t="str">
            <v>Partially</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SURINAME en_eiti_summary_data 2"/>
    </sheetNames>
    <sheetDataSet>
      <sheetData sheetId="0"/>
      <sheetData sheetId="1">
        <row r="44">
          <cell r="E44" t="str">
            <v>SRD</v>
          </cell>
        </row>
      </sheetData>
      <sheetData sheetId="2"/>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SURINAME en_eiti_summary_data 2"/>
    </sheetNames>
    <sheetDataSet>
      <sheetData sheetId="0" refreshError="1"/>
      <sheetData sheetId="1">
        <row r="44">
          <cell r="E44" t="str">
            <v>SRD</v>
          </cell>
        </row>
        <row r="45">
          <cell r="E45" t="str">
            <v>32,289 </v>
          </cell>
        </row>
      </sheetData>
      <sheetData sheetId="2" refreshError="1"/>
      <sheetData sheetId="3"/>
      <sheetData sheetId="4" refreshError="1"/>
      <sheetData sheetId="5"/>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Alex Gordy" id="{DC87A0AB-DA26-4667-875D-861565CBD603}" userId="AGordy@eiti.org" providerId="PeoplePicker"/>
  <person displayName="Natalia Berezyuk" id="{4426C410-788B-4FE5-95F5-8CE1CF114A88}" userId="Natalia Berezyuk" providerId="None"/>
</personList>
</file>

<file path=xl/tables/table1.xml><?xml version="1.0" encoding="utf-8"?>
<table xmlns="http://schemas.openxmlformats.org/spreadsheetml/2006/main" id="1" name="Companies" displayName="Companies" ref="B26:K36" totalsRowShown="0" headerRowDxfId="48" dataDxfId="47" tableBorderDxfId="46" headerRowCellStyle="Normal 2">
  <autoFilter ref="B26:K36"/>
  <tableColumns count="10">
    <tableColumn id="1" name="Full company name" dataDxfId="45"/>
    <tableColumn id="7" name="Company type" dataDxfId="44" dataCellStyle="Normal 2"/>
    <tableColumn id="2" name="Company ID number" dataDxfId="43"/>
    <tableColumn id="5" name="Sector" dataDxfId="42" dataCellStyle="Normal 2"/>
    <tableColumn id="3" name="Commodities (comma-separated)" dataDxfId="41" dataCellStyle="Normal 2"/>
    <tableColumn id="4" name="Stock exchange listing or company website " dataDxfId="40"/>
    <tableColumn id="8" name="Audited financial statement (or balance sheet, cash flows, profit/loss statement if unavailable)" dataDxfId="39"/>
    <tableColumn id="9" name="Submitted reporting templates?" dataDxfId="38" dataCellStyle="Normal 2"/>
    <tableColumn id="10" name="Adhered to MSG's quality assurances?" dataDxfId="37" dataCellStyle="Normal 2"/>
    <tableColumn id="6" name="Payments to Governments Report" dataDxfId="36">
      <calculatedColumnFormula>SUMIF(#REF!,Companies[[#This Row],[Full company name]],#REF!)</calculatedColumnFormula>
    </tableColumn>
  </tableColumns>
  <tableStyleInfo name="EITI Table" showFirstColumn="0" showLastColumn="0" showRowStripes="1" showColumnStripes="0"/>
</table>
</file>

<file path=xl/tables/table2.xml><?xml version="1.0" encoding="utf-8"?>
<table xmlns="http://schemas.openxmlformats.org/spreadsheetml/2006/main" id="2" name="Government_agencies" displayName="Government_agencies" ref="B14:G20" totalsRowShown="0" headerRowDxfId="35" dataDxfId="34" tableBorderDxfId="33" headerRowCellStyle="Normal 2">
  <autoFilter ref="B14:G20"/>
  <tableColumns count="6">
    <tableColumn id="1" name="Full name of agency" dataDxfId="32"/>
    <tableColumn id="4" name="Agency type" dataDxfId="31" dataCellStyle="Normal 2"/>
    <tableColumn id="2" name="ID number (if applicable)" dataDxfId="30"/>
    <tableColumn id="5" name="Submitted reporting templates?" dataDxfId="29" dataCellStyle="Normal 2"/>
    <tableColumn id="6" name="Adhered to MSG's quality assurances?" dataDxfId="28" dataCellStyle="Normal 2"/>
    <tableColumn id="3" name="Total reported" dataDxfId="27">
      <calculatedColumnFormula>SUMIF(#REF!,Government_agencies[[#This Row],[Full name of agency]],#REF!)</calculatedColumnFormula>
    </tableColumn>
  </tableColumns>
  <tableStyleInfo name="EITI Table" showFirstColumn="0" showLastColumn="0" showRowStripes="1" showColumnStripes="0"/>
</table>
</file>

<file path=xl/tables/table3.xml><?xml version="1.0" encoding="utf-8"?>
<table xmlns="http://schemas.openxmlformats.org/spreadsheetml/2006/main" id="3" name="Companies15" displayName="Companies15" ref="B39:J47" totalsRowShown="0" headerRowDxfId="26" dataDxfId="25" tableBorderDxfId="24" headerRowCellStyle="Normal 2">
  <autoFilter ref="B39:J47"/>
  <tableColumns count="9">
    <tableColumn id="1" name="Full project name" dataDxfId="23"/>
    <tableColumn id="2" name="Legal agreement reference number(s): contract, licence, lease, concession, …" dataDxfId="22"/>
    <tableColumn id="3" name="Affiliated companies, start with Operator" dataDxfId="21"/>
    <tableColumn id="5" name="Commodities (one commodity/row)" dataDxfId="20" dataCellStyle="Normal 2"/>
    <tableColumn id="6" name="Status" dataDxfId="19"/>
    <tableColumn id="7" name="Production (volume)" dataDxfId="18"/>
    <tableColumn id="8" name="Unit" dataDxfId="17"/>
    <tableColumn id="9" name="Production (value)" dataDxfId="16" dataCellStyle="Normal 2"/>
    <tableColumn id="10" name="Currency" dataDxfId="15"/>
  </tableColumns>
  <tableStyleInfo name="EITI Table" showFirstColumn="0" showLastColumn="0" showRowStripes="1" showColumnStripes="0"/>
</table>
</file>

<file path=xl/tables/table4.xml><?xml version="1.0" encoding="utf-8"?>
<table xmlns="http://schemas.openxmlformats.org/spreadsheetml/2006/main" id="4" name="Table105" displayName="Table105" ref="A13:M14" totalsRowShown="0" headerRowDxfId="14" dataDxfId="13">
  <autoFilter ref="A13:M14"/>
  <tableColumns count="13">
    <tableColumn id="7" name="Sector" dataDxfId="12">
      <calculatedColumnFormula>VLOOKUP(B14,[4]!Companies[#Data],3,FALSE)</calculatedColumnFormula>
    </tableColumn>
    <tableColumn id="1" name="Company" dataDxfId="11"/>
    <tableColumn id="3" name="Government entity" dataDxfId="10"/>
    <tableColumn id="4" name="Revenue stream name" dataDxfId="9"/>
    <tableColumn id="5" name="Levied on project (Y/N)" dataDxfId="8"/>
    <tableColumn id="6" name="Reported by project (Y/N)" dataDxfId="7" dataCellStyle="Comma"/>
    <tableColumn id="2" name="Project name" dataDxfId="6"/>
    <tableColumn id="13" name="Reporting currency" dataDxfId="5"/>
    <tableColumn id="14" name="Revenue value" dataDxfId="4" dataCellStyle="Comma"/>
    <tableColumn id="18" name="Payment made in-kind (Y/N)" dataDxfId="3"/>
    <tableColumn id="8" name="In-kind volume (if applicable)" dataDxfId="2"/>
    <tableColumn id="9" name="Unit (if applicable)" dataDxfId="1"/>
    <tableColumn id="10" name="Comments" dataDxfId="0"/>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1-02-12T11:06:41.59" personId="{4426C410-788B-4FE5-95F5-8CE1CF114A88}" id="{AE703E1E-8CBB-4BFF-A0DF-60AF31B7B380}">
    <text>@Alex Gordy does this need to be reflected in RU form?</text>
    <mentions>
      <mention mentionpersonId="{DC87A0AB-DA26-4667-875D-861565CBD603}" mentionId="{17C4FE5A-77CE-4B45-B70D-D7943618BFF4}" startIndex="0" length="11"/>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planningofficesuriname.com/" TargetMode="External"/><Relationship Id="rId2" Type="http://schemas.openxmlformats.org/officeDocument/2006/relationships/hyperlink" Target="https://www.planningofficesuriname.com/" TargetMode="External"/><Relationship Id="rId1" Type="http://schemas.openxmlformats.org/officeDocument/2006/relationships/hyperlink" Target="https://unstats.un.org/unsd/tradekb/Knowledgebase/50018/Harmonized-Commodity-Description-and-Coding-Systems-H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3.bin"/><Relationship Id="rId4"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5" Type="http://schemas.openxmlformats.org/officeDocument/2006/relationships/drawing" Target="../drawings/drawing2.xml"/><Relationship Id="rId4" Type="http://schemas.openxmlformats.org/officeDocument/2006/relationships/hyperlink" Target="https://eiti.org/summary-data-template"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5" Type="http://schemas.openxmlformats.org/officeDocument/2006/relationships/table" Target="../tables/table4.xml"/><Relationship Id="rId4" Type="http://schemas.openxmlformats.org/officeDocument/2006/relationships/hyperlink" Target="https://eiti.org/summary-data-templat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s://eiti.org/document/standard" TargetMode="External"/><Relationship Id="rId7" Type="http://schemas.microsoft.com/office/2017/10/relationships/threadedComment" Target="../threadedComments/threadedComment1.xm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unstats.un.org/unsd/nationalaccount/sna2008.as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na.sr/wetgeving/surinaamse-wetten/geldende-teksten-tm-2005/decreet-mijnbouw/" TargetMode="External"/><Relationship Id="rId1" Type="http://schemas.openxmlformats.org/officeDocument/2006/relationships/hyperlink" Target="https://dna.sr/wetgeving/surinaamse-wetten/geldende-teksten-tm-2005/petroleumwet-1990/"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taatsolie.com/en/staatsolie-hydrocarbon-institute/overview-pscs-1957-now/"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taatsolie.com/en/staatsolie-hydrocarbon-institute/overview-pscs-1957-now/" TargetMode="External"/><Relationship Id="rId1" Type="http://schemas.openxmlformats.org/officeDocument/2006/relationships/hyperlink" Target="https://www.staatsolie.com/en/staatsolie-hydrocarbon-institute/overview-pscs-1957-now/"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taatsolie.com/nl/nieuws/staatsolie-heeft-een-corporate-governance-code/" TargetMode="External"/><Relationship Id="rId1" Type="http://schemas.openxmlformats.org/officeDocument/2006/relationships/hyperlink" Target="https://www.dna.sr/wetgeving/surinaamse-wetten/geldende-teksten-tm-2005/decreet-mijnbouw/"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staatsolie.com/en/news/apa-corporation-announces-second-successful-flow-test-at-sapakara-south/" TargetMode="External"/><Relationship Id="rId2" Type="http://schemas.openxmlformats.org/officeDocument/2006/relationships/hyperlink" Target="https://www.dna.sr/media/21188/decreet_mijnbouw.pdf" TargetMode="External"/><Relationship Id="rId1" Type="http://schemas.openxmlformats.org/officeDocument/2006/relationships/hyperlink" Target="https://www.rosebelgoldmines.sr/about-u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47"/>
  <sheetViews>
    <sheetView showGridLines="0" zoomScale="85" zoomScaleNormal="85" workbookViewId="0">
      <selection activeCell="G5" sqref="G5"/>
    </sheetView>
  </sheetViews>
  <sheetFormatPr defaultColWidth="4" defaultRowHeight="24" customHeight="1" x14ac:dyDescent="0.3"/>
  <cols>
    <col min="1" max="1" width="4" style="4"/>
    <col min="2" max="2" width="4" style="4" hidden="1" customWidth="1"/>
    <col min="3" max="3" width="76.5" style="4" customWidth="1"/>
    <col min="4" max="4" width="2.8984375" style="4" customWidth="1"/>
    <col min="5" max="5" width="56" style="4" customWidth="1"/>
    <col min="6" max="6" width="2.8984375" style="4" customWidth="1"/>
    <col min="7" max="7" width="50.5" style="4" customWidth="1"/>
    <col min="8" max="16384" width="4" style="4"/>
  </cols>
  <sheetData>
    <row r="1" spans="3:7" ht="15.75" customHeight="1" x14ac:dyDescent="0.3">
      <c r="C1" s="189"/>
    </row>
    <row r="2" spans="3:7" ht="15" x14ac:dyDescent="0.3"/>
    <row r="3" spans="3:7" ht="15" x14ac:dyDescent="0.3">
      <c r="E3" s="104"/>
      <c r="G3" s="104"/>
    </row>
    <row r="4" spans="3:7" ht="15" x14ac:dyDescent="0.3">
      <c r="E4" s="104" t="s">
        <v>0</v>
      </c>
      <c r="G4" s="183" t="s">
        <v>783</v>
      </c>
    </row>
    <row r="5" spans="3:7" ht="15" x14ac:dyDescent="0.3">
      <c r="E5" s="104" t="s">
        <v>1</v>
      </c>
      <c r="G5" s="183" t="s">
        <v>784</v>
      </c>
    </row>
    <row r="6" spans="3:7" ht="15" x14ac:dyDescent="0.3"/>
    <row r="7" spans="3:7" ht="3.75" customHeight="1" x14ac:dyDescent="0.3"/>
    <row r="8" spans="3:7" ht="3.75" customHeight="1" x14ac:dyDescent="0.3"/>
    <row r="9" spans="3:7" ht="15" x14ac:dyDescent="0.3"/>
    <row r="10" spans="3:7" ht="15" x14ac:dyDescent="0.3">
      <c r="C10" s="184"/>
      <c r="D10" s="247"/>
      <c r="E10" s="247"/>
      <c r="F10" s="185"/>
      <c r="G10" s="185"/>
    </row>
    <row r="11" spans="3:7" x14ac:dyDescent="0.3">
      <c r="C11" s="250" t="s">
        <v>2</v>
      </c>
      <c r="D11" s="186"/>
      <c r="E11" s="186"/>
      <c r="F11" s="185"/>
      <c r="G11" s="185"/>
    </row>
    <row r="12" spans="3:7" ht="16.2" x14ac:dyDescent="0.3">
      <c r="C12" s="256" t="s">
        <v>3</v>
      </c>
      <c r="D12" s="229"/>
      <c r="E12" s="229"/>
      <c r="F12" s="230"/>
      <c r="G12" s="230"/>
    </row>
    <row r="13" spans="3:7" ht="16.2" x14ac:dyDescent="0.3">
      <c r="C13" s="231"/>
      <c r="D13" s="232"/>
      <c r="E13" s="232"/>
      <c r="F13" s="230"/>
      <c r="G13" s="230"/>
    </row>
    <row r="14" spans="3:7" ht="16.2" x14ac:dyDescent="0.3">
      <c r="C14" s="233" t="s">
        <v>4</v>
      </c>
      <c r="D14" s="232"/>
      <c r="E14" s="232"/>
      <c r="F14" s="230"/>
      <c r="G14" s="230"/>
    </row>
    <row r="15" spans="3:7" ht="16.2" x14ac:dyDescent="0.3">
      <c r="C15" s="362"/>
      <c r="D15" s="362"/>
      <c r="E15" s="362"/>
      <c r="F15" s="230"/>
      <c r="G15" s="230"/>
    </row>
    <row r="16" spans="3:7" ht="16.2" x14ac:dyDescent="0.3">
      <c r="C16" s="245"/>
      <c r="D16" s="245"/>
      <c r="E16" s="245"/>
      <c r="F16" s="230"/>
      <c r="G16" s="230"/>
    </row>
    <row r="17" spans="3:7" ht="16.2" x14ac:dyDescent="0.3">
      <c r="C17" s="234" t="s">
        <v>5</v>
      </c>
      <c r="D17" s="235"/>
      <c r="E17" s="235"/>
      <c r="F17" s="230"/>
      <c r="G17" s="230"/>
    </row>
    <row r="18" spans="3:7" ht="16.2" x14ac:dyDescent="0.3">
      <c r="C18" s="236" t="s">
        <v>6</v>
      </c>
      <c r="D18" s="235"/>
      <c r="E18" s="235"/>
      <c r="F18" s="230"/>
      <c r="G18" s="230"/>
    </row>
    <row r="19" spans="3:7" ht="16.2" x14ac:dyDescent="0.3">
      <c r="C19" s="236" t="s">
        <v>7</v>
      </c>
      <c r="D19" s="235"/>
      <c r="E19" s="235"/>
      <c r="F19" s="230"/>
      <c r="G19" s="230"/>
    </row>
    <row r="20" spans="3:7" ht="31.2" customHeight="1" x14ac:dyDescent="0.35">
      <c r="C20" s="363" t="s">
        <v>8</v>
      </c>
      <c r="D20" s="363"/>
      <c r="E20" s="363"/>
      <c r="F20" s="230"/>
      <c r="G20" s="230"/>
    </row>
    <row r="21" spans="3:7" ht="32.25" customHeight="1" x14ac:dyDescent="0.35">
      <c r="C21" s="363" t="s">
        <v>9</v>
      </c>
      <c r="D21" s="363"/>
      <c r="E21" s="363"/>
      <c r="F21" s="230"/>
      <c r="G21" s="230"/>
    </row>
    <row r="22" spans="3:7" ht="16.2" x14ac:dyDescent="0.3">
      <c r="C22" s="235"/>
      <c r="D22" s="235"/>
      <c r="E22" s="235"/>
      <c r="F22" s="230"/>
      <c r="G22" s="230"/>
    </row>
    <row r="23" spans="3:7" ht="16.2" x14ac:dyDescent="0.3">
      <c r="C23" s="234" t="s">
        <v>10</v>
      </c>
      <c r="D23" s="236"/>
      <c r="E23" s="236"/>
      <c r="F23" s="230"/>
      <c r="G23" s="230"/>
    </row>
    <row r="24" spans="3:7" ht="16.2" x14ac:dyDescent="0.3">
      <c r="C24" s="237"/>
      <c r="D24" s="237"/>
      <c r="E24" s="237"/>
      <c r="F24" s="230"/>
      <c r="G24" s="230"/>
    </row>
    <row r="25" spans="3:7" ht="16.2" x14ac:dyDescent="0.35">
      <c r="C25" s="364" t="s">
        <v>11</v>
      </c>
      <c r="D25" s="364"/>
      <c r="E25" s="364"/>
      <c r="F25" s="364"/>
      <c r="G25" s="364"/>
    </row>
    <row r="26" spans="3:7" s="115" customFormat="1" ht="15" x14ac:dyDescent="0.35">
      <c r="C26" s="190"/>
      <c r="D26" s="190"/>
      <c r="E26" s="191"/>
    </row>
    <row r="27" spans="3:7" ht="15" x14ac:dyDescent="0.3">
      <c r="C27" s="114" t="s">
        <v>12</v>
      </c>
      <c r="E27" s="192" t="s">
        <v>13</v>
      </c>
      <c r="G27" s="117" t="s">
        <v>14</v>
      </c>
    </row>
    <row r="28" spans="3:7" s="115" customFormat="1" ht="15" x14ac:dyDescent="0.3">
      <c r="C28" s="193"/>
      <c r="E28" s="193"/>
      <c r="G28" s="193"/>
    </row>
    <row r="29" spans="3:7" ht="15" x14ac:dyDescent="0.35">
      <c r="C29" s="187" t="s">
        <v>15</v>
      </c>
      <c r="D29" s="188"/>
      <c r="E29" s="194"/>
      <c r="F29" s="185"/>
      <c r="G29" s="185"/>
    </row>
    <row r="30" spans="3:7" ht="15" x14ac:dyDescent="0.35">
      <c r="C30" s="251"/>
      <c r="D30" s="251"/>
      <c r="E30" s="195"/>
    </row>
    <row r="31" spans="3:7" ht="15" x14ac:dyDescent="0.3"/>
    <row r="32" spans="3:7" ht="15.75" customHeight="1" x14ac:dyDescent="0.3">
      <c r="C32" s="196" t="s">
        <v>16</v>
      </c>
      <c r="D32" s="197"/>
      <c r="E32" s="198" t="s">
        <v>17</v>
      </c>
      <c r="F32" s="199"/>
      <c r="G32" s="196" t="s">
        <v>18</v>
      </c>
    </row>
    <row r="33" spans="2:7" ht="43.5" customHeight="1" x14ac:dyDescent="0.3">
      <c r="C33" s="200" t="s">
        <v>19</v>
      </c>
      <c r="D33" s="197"/>
      <c r="E33" s="201" t="s">
        <v>20</v>
      </c>
      <c r="F33" s="202"/>
      <c r="G33" s="200" t="s">
        <v>21</v>
      </c>
    </row>
    <row r="34" spans="2:7" ht="31.5" customHeight="1" x14ac:dyDescent="0.3">
      <c r="C34" s="200" t="s">
        <v>22</v>
      </c>
      <c r="D34" s="197"/>
      <c r="E34" s="203" t="s">
        <v>23</v>
      </c>
      <c r="F34" s="202"/>
      <c r="G34" s="365" t="s">
        <v>24</v>
      </c>
    </row>
    <row r="35" spans="2:7" ht="24" customHeight="1" x14ac:dyDescent="0.3">
      <c r="C35" s="200" t="s">
        <v>25</v>
      </c>
      <c r="D35" s="197"/>
      <c r="E35" s="201" t="s">
        <v>26</v>
      </c>
      <c r="F35" s="202"/>
      <c r="G35" s="365"/>
    </row>
    <row r="36" spans="2:7" ht="48" customHeight="1" x14ac:dyDescent="0.3">
      <c r="C36" s="204" t="s">
        <v>27</v>
      </c>
      <c r="D36" s="197"/>
      <c r="E36" s="255" t="s">
        <v>28</v>
      </c>
      <c r="F36" s="205"/>
      <c r="G36" s="240"/>
    </row>
    <row r="37" spans="2:7" ht="12" customHeight="1" x14ac:dyDescent="0.3"/>
    <row r="38" spans="2:7" ht="15" x14ac:dyDescent="0.3">
      <c r="C38" s="251"/>
      <c r="D38" s="251"/>
      <c r="E38" s="251"/>
      <c r="F38" s="251"/>
    </row>
    <row r="39" spans="2:7" ht="15" x14ac:dyDescent="0.3">
      <c r="C39" s="248" t="s">
        <v>29</v>
      </c>
      <c r="D39" s="206"/>
      <c r="E39" s="207"/>
      <c r="F39" s="206"/>
      <c r="G39" s="206"/>
    </row>
    <row r="40" spans="2:7" ht="15" x14ac:dyDescent="0.3">
      <c r="C40" s="361" t="s">
        <v>30</v>
      </c>
      <c r="D40" s="361"/>
      <c r="E40" s="361"/>
      <c r="F40" s="361"/>
      <c r="G40" s="361"/>
    </row>
    <row r="41" spans="2:7" ht="15" x14ac:dyDescent="0.3">
      <c r="B41" s="89" t="s">
        <v>31</v>
      </c>
      <c r="C41" s="246" t="s">
        <v>32</v>
      </c>
      <c r="D41" s="89"/>
      <c r="E41" s="153"/>
      <c r="F41" s="89"/>
      <c r="G41" s="155"/>
    </row>
    <row r="42" spans="2:7" ht="15" x14ac:dyDescent="0.3"/>
    <row r="43" spans="2:7" ht="15" x14ac:dyDescent="0.3"/>
    <row r="44" spans="2:7" ht="15" x14ac:dyDescent="0.3"/>
    <row r="45" spans="2:7" ht="15" x14ac:dyDescent="0.3"/>
    <row r="46" spans="2:7" ht="15" x14ac:dyDescent="0.3"/>
    <row r="47" spans="2:7" ht="15" x14ac:dyDescent="0.3"/>
  </sheetData>
  <mergeCells count="6">
    <mergeCell ref="C40:G40"/>
    <mergeCell ref="C15:E15"/>
    <mergeCell ref="C20:E20"/>
    <mergeCell ref="C21:E21"/>
    <mergeCell ref="C25:G25"/>
    <mergeCell ref="G34:G3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42"/>
  <sheetViews>
    <sheetView zoomScale="79" zoomScaleNormal="52" workbookViewId="0">
      <selection activeCell="D11" sqref="D11"/>
    </sheetView>
  </sheetViews>
  <sheetFormatPr defaultColWidth="10.5" defaultRowHeight="16.2" x14ac:dyDescent="0.35"/>
  <cols>
    <col min="1" max="1" width="15.8984375" style="213" customWidth="1"/>
    <col min="2" max="2" width="29.8984375" style="213" customWidth="1"/>
    <col min="3" max="3" width="3" style="213" customWidth="1"/>
    <col min="4" max="4" width="38.5" style="213" customWidth="1"/>
    <col min="5" max="5" width="3" style="213" customWidth="1"/>
    <col min="6" max="6" width="29.5" style="213" customWidth="1"/>
    <col min="7" max="7" width="3" style="213" customWidth="1"/>
    <col min="8" max="8" width="29.5" style="213" customWidth="1"/>
    <col min="9" max="9" width="3" style="213" customWidth="1"/>
    <col min="10" max="10" width="39.5" style="213" customWidth="1"/>
    <col min="11" max="11" width="3" style="213" customWidth="1"/>
    <col min="12" max="12" width="36.09765625" style="213"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203</v>
      </c>
    </row>
    <row r="3" spans="1:21" s="31" customFormat="1" ht="150" x14ac:dyDescent="0.3">
      <c r="A3" s="32" t="s">
        <v>204</v>
      </c>
      <c r="B3" s="33" t="s">
        <v>205</v>
      </c>
      <c r="C3" s="34"/>
      <c r="D3" s="10" t="s">
        <v>739</v>
      </c>
      <c r="E3" s="34"/>
      <c r="F3" s="35"/>
      <c r="G3" s="34"/>
      <c r="H3" s="35"/>
      <c r="I3" s="34"/>
      <c r="J3" s="6"/>
      <c r="L3" s="6"/>
      <c r="N3" s="37"/>
      <c r="P3" s="37"/>
      <c r="R3" s="37"/>
      <c r="T3" s="37"/>
    </row>
    <row r="4" spans="1:21" s="1" customFormat="1" ht="18.600000000000001" x14ac:dyDescent="0.3">
      <c r="B4" s="2"/>
      <c r="D4" s="2"/>
      <c r="F4" s="2"/>
      <c r="H4" s="2"/>
      <c r="J4" s="3"/>
      <c r="L4" s="40"/>
      <c r="N4" s="3"/>
    </row>
    <row r="5" spans="1:21" s="1" customFormat="1" ht="74.400000000000006" x14ac:dyDescent="0.3">
      <c r="B5" s="2" t="s">
        <v>94</v>
      </c>
      <c r="D5" s="83" t="s">
        <v>95</v>
      </c>
      <c r="E5" s="45"/>
      <c r="F5" s="83" t="s">
        <v>96</v>
      </c>
      <c r="G5" s="45"/>
      <c r="H5" s="83" t="s">
        <v>97</v>
      </c>
      <c r="I5" s="53"/>
      <c r="J5" s="46" t="s">
        <v>98</v>
      </c>
      <c r="K5" s="29"/>
      <c r="L5" s="46" t="s">
        <v>99</v>
      </c>
      <c r="M5" s="29"/>
      <c r="N5" s="30" t="s">
        <v>100</v>
      </c>
      <c r="O5" s="29"/>
      <c r="P5" s="30" t="s">
        <v>101</v>
      </c>
      <c r="Q5" s="29"/>
      <c r="R5" s="30" t="s">
        <v>102</v>
      </c>
      <c r="S5" s="29"/>
      <c r="T5" s="30" t="s">
        <v>103</v>
      </c>
      <c r="U5" s="29"/>
    </row>
    <row r="6" spans="1:21" s="1" customFormat="1" ht="18.600000000000001" x14ac:dyDescent="0.3">
      <c r="B6" s="2"/>
      <c r="D6" s="2"/>
      <c r="F6" s="2"/>
      <c r="H6" s="2"/>
      <c r="J6" s="3"/>
      <c r="L6" s="38"/>
      <c r="N6" s="3"/>
      <c r="P6" s="3"/>
      <c r="R6" s="3"/>
      <c r="T6" s="3"/>
    </row>
    <row r="7" spans="1:21" s="31" customFormat="1" ht="30" x14ac:dyDescent="0.3">
      <c r="A7" s="42" t="s">
        <v>118</v>
      </c>
      <c r="B7" s="244" t="s">
        <v>206</v>
      </c>
      <c r="D7" s="5" t="s">
        <v>774</v>
      </c>
      <c r="F7" s="43"/>
      <c r="H7" s="43"/>
      <c r="J7" s="44"/>
      <c r="L7" s="6"/>
    </row>
    <row r="8" spans="1:21" s="1" customFormat="1" ht="18.600000000000001" x14ac:dyDescent="0.3">
      <c r="B8" s="2"/>
      <c r="D8" s="2"/>
      <c r="F8" s="2"/>
      <c r="H8" s="2"/>
      <c r="J8" s="3"/>
      <c r="L8" s="38"/>
      <c r="N8" s="3"/>
      <c r="P8" s="3"/>
      <c r="R8" s="3"/>
      <c r="T8" s="3"/>
    </row>
    <row r="9" spans="1:21" s="4" customFormat="1" ht="53.25" customHeight="1" x14ac:dyDescent="0.3">
      <c r="A9" s="13"/>
      <c r="B9" s="27" t="s">
        <v>207</v>
      </c>
      <c r="C9" s="7"/>
      <c r="D9" s="17"/>
      <c r="E9" s="7"/>
      <c r="F9" s="17"/>
      <c r="G9" s="19"/>
      <c r="H9" s="17"/>
      <c r="I9" s="19"/>
      <c r="J9" s="36"/>
      <c r="K9" s="20"/>
      <c r="L9" s="40"/>
      <c r="M9" s="20"/>
      <c r="N9" s="36"/>
      <c r="O9" s="20"/>
      <c r="P9" s="36"/>
      <c r="Q9" s="20"/>
      <c r="R9" s="36"/>
      <c r="S9" s="20"/>
      <c r="T9" s="36"/>
      <c r="U9" s="20"/>
    </row>
    <row r="10" spans="1:21" s="4" customFormat="1" ht="53.25" customHeight="1" x14ac:dyDescent="0.3">
      <c r="A10" s="14"/>
      <c r="B10" s="23" t="s">
        <v>208</v>
      </c>
      <c r="C10" s="9"/>
      <c r="D10" s="10" t="s">
        <v>722</v>
      </c>
      <c r="E10" s="9"/>
      <c r="F10" s="86" t="s">
        <v>63</v>
      </c>
      <c r="G10" s="21"/>
      <c r="H10" s="86" t="s">
        <v>108</v>
      </c>
      <c r="I10" s="21"/>
      <c r="J10" s="401"/>
      <c r="K10" s="1"/>
      <c r="L10" s="6"/>
      <c r="M10" s="1"/>
      <c r="N10" s="37"/>
      <c r="O10" s="1"/>
      <c r="P10" s="37"/>
      <c r="Q10" s="1"/>
      <c r="R10" s="37"/>
      <c r="S10" s="1"/>
      <c r="T10" s="37"/>
      <c r="U10" s="1"/>
    </row>
    <row r="11" spans="1:21" s="4" customFormat="1" ht="53.25" customHeight="1" x14ac:dyDescent="0.3">
      <c r="A11" s="14"/>
      <c r="B11" s="23" t="s">
        <v>209</v>
      </c>
      <c r="C11" s="9"/>
      <c r="D11" s="10" t="s">
        <v>722</v>
      </c>
      <c r="E11" s="9"/>
      <c r="F11" s="86" t="s">
        <v>63</v>
      </c>
      <c r="G11" s="21"/>
      <c r="H11" s="86" t="s">
        <v>108</v>
      </c>
      <c r="I11" s="21"/>
      <c r="J11" s="400"/>
      <c r="K11" s="31"/>
      <c r="L11" s="6"/>
      <c r="M11" s="31"/>
      <c r="N11" s="37"/>
      <c r="O11" s="31"/>
      <c r="P11" s="37"/>
      <c r="Q11" s="31"/>
      <c r="R11" s="37"/>
      <c r="S11" s="31"/>
      <c r="T11" s="37"/>
      <c r="U11" s="31"/>
    </row>
    <row r="12" spans="1:21" s="4" customFormat="1" ht="53.25" customHeight="1" x14ac:dyDescent="0.35">
      <c r="A12" s="14"/>
      <c r="B12" s="25" t="s">
        <v>210</v>
      </c>
      <c r="C12" s="9"/>
      <c r="D12" s="10">
        <v>6000000</v>
      </c>
      <c r="E12" s="9"/>
      <c r="F12" s="10" t="s">
        <v>795</v>
      </c>
      <c r="G12" s="213"/>
      <c r="H12" s="86" t="s">
        <v>604</v>
      </c>
      <c r="I12" s="213"/>
      <c r="J12" s="400"/>
      <c r="K12" s="1"/>
      <c r="L12" s="6"/>
      <c r="M12" s="1"/>
      <c r="N12" s="37"/>
      <c r="O12" s="1"/>
      <c r="P12" s="37"/>
      <c r="Q12" s="1"/>
      <c r="R12" s="37"/>
      <c r="S12" s="1"/>
      <c r="T12" s="37"/>
      <c r="U12" s="1"/>
    </row>
    <row r="13" spans="1:21" s="4" customFormat="1" ht="53.25" customHeight="1" x14ac:dyDescent="0.35">
      <c r="A13" s="14"/>
      <c r="B13" s="25" t="str">
        <f>LEFT(B12,SEARCH(",",B12))&amp;" value"</f>
        <v>Crude oil (2709), value</v>
      </c>
      <c r="C13" s="9"/>
      <c r="D13" s="282">
        <v>432000000</v>
      </c>
      <c r="E13" s="9"/>
      <c r="F13" s="10" t="s">
        <v>530</v>
      </c>
      <c r="G13" s="213"/>
      <c r="H13" s="86" t="s">
        <v>604</v>
      </c>
      <c r="I13" s="213"/>
      <c r="J13" s="400"/>
      <c r="K13" s="20"/>
      <c r="L13" s="6"/>
      <c r="M13" s="20"/>
      <c r="N13" s="37"/>
      <c r="O13" s="20"/>
      <c r="P13" s="37"/>
      <c r="Q13" s="20"/>
      <c r="R13" s="37"/>
      <c r="S13" s="20"/>
      <c r="T13" s="37"/>
      <c r="U13" s="20"/>
    </row>
    <row r="14" spans="1:21" s="4" customFormat="1" ht="53.25" customHeight="1" x14ac:dyDescent="0.35">
      <c r="A14" s="14"/>
      <c r="B14" s="25" t="s">
        <v>213</v>
      </c>
      <c r="C14" s="9"/>
      <c r="D14" s="10" t="s">
        <v>76</v>
      </c>
      <c r="E14" s="9"/>
      <c r="F14" s="10" t="s">
        <v>214</v>
      </c>
      <c r="G14" s="213"/>
      <c r="H14" s="86" t="s">
        <v>108</v>
      </c>
      <c r="I14" s="213"/>
      <c r="J14" s="400"/>
      <c r="K14" s="20"/>
      <c r="L14" s="6"/>
      <c r="M14" s="20"/>
      <c r="N14" s="37"/>
      <c r="O14" s="20"/>
      <c r="P14" s="37"/>
      <c r="Q14" s="20"/>
      <c r="R14" s="37"/>
      <c r="S14" s="20"/>
      <c r="T14" s="37"/>
      <c r="U14" s="20"/>
    </row>
    <row r="15" spans="1:21" s="4" customFormat="1" ht="53.25" customHeight="1" x14ac:dyDescent="0.35">
      <c r="A15" s="14"/>
      <c r="B15" s="25" t="str">
        <f>LEFT(B14,SEARCH(",",B14))&amp;" value"</f>
        <v>Natural gas (2711), value</v>
      </c>
      <c r="C15" s="9"/>
      <c r="D15" s="10" t="s">
        <v>76</v>
      </c>
      <c r="E15" s="9"/>
      <c r="F15" s="10" t="s">
        <v>212</v>
      </c>
      <c r="G15" s="213"/>
      <c r="H15" s="86" t="s">
        <v>108</v>
      </c>
      <c r="I15" s="213"/>
      <c r="J15" s="400"/>
      <c r="K15" s="20"/>
      <c r="L15" s="6"/>
      <c r="M15" s="20"/>
      <c r="N15" s="37"/>
      <c r="O15" s="20"/>
      <c r="P15" s="37"/>
      <c r="Q15" s="20"/>
      <c r="R15" s="37"/>
      <c r="S15" s="20"/>
      <c r="T15" s="37"/>
      <c r="U15" s="20"/>
    </row>
    <row r="16" spans="1:21" s="4" customFormat="1" ht="53.25" customHeight="1" x14ac:dyDescent="0.35">
      <c r="A16" s="14"/>
      <c r="B16" s="25" t="s">
        <v>215</v>
      </c>
      <c r="C16" s="9"/>
      <c r="D16" s="282">
        <v>706000</v>
      </c>
      <c r="E16" s="9"/>
      <c r="F16" s="10" t="s">
        <v>216</v>
      </c>
      <c r="G16" s="213"/>
      <c r="H16" s="86" t="s">
        <v>605</v>
      </c>
      <c r="I16" s="213"/>
      <c r="J16" s="400"/>
      <c r="K16" s="213"/>
      <c r="L16" s="6"/>
      <c r="M16" s="213"/>
      <c r="N16" s="37"/>
      <c r="O16" s="213"/>
      <c r="P16" s="37"/>
      <c r="Q16" s="213"/>
      <c r="R16" s="37"/>
      <c r="S16" s="213"/>
      <c r="T16" s="37"/>
      <c r="U16" s="213"/>
    </row>
    <row r="17" spans="1:21" s="4" customFormat="1" ht="53.25" customHeight="1" x14ac:dyDescent="0.35">
      <c r="A17" s="14"/>
      <c r="B17" s="25" t="str">
        <f>LEFT(B16,SEARCH(",",B16))&amp;" value"</f>
        <v>Gold (7108), value</v>
      </c>
      <c r="C17" s="9"/>
      <c r="D17" s="282">
        <v>5576000000</v>
      </c>
      <c r="E17" s="9"/>
      <c r="F17" s="10" t="s">
        <v>530</v>
      </c>
      <c r="G17" s="213"/>
      <c r="H17" s="86" t="s">
        <v>605</v>
      </c>
      <c r="I17" s="213"/>
      <c r="J17" s="400"/>
      <c r="K17" s="213"/>
      <c r="L17" s="6"/>
      <c r="M17" s="213"/>
      <c r="N17" s="37"/>
      <c r="O17" s="213"/>
      <c r="P17" s="37"/>
      <c r="Q17" s="213"/>
      <c r="R17" s="37"/>
      <c r="S17" s="213"/>
      <c r="T17" s="37"/>
      <c r="U17" s="213"/>
    </row>
    <row r="18" spans="1:21" s="4" customFormat="1" ht="53.25" customHeight="1" x14ac:dyDescent="0.35">
      <c r="A18" s="14"/>
      <c r="B18" s="25" t="s">
        <v>217</v>
      </c>
      <c r="C18" s="9"/>
      <c r="D18" s="10" t="s">
        <v>76</v>
      </c>
      <c r="E18" s="9"/>
      <c r="F18" s="10" t="s">
        <v>216</v>
      </c>
      <c r="G18" s="213"/>
      <c r="H18" s="86" t="s">
        <v>108</v>
      </c>
      <c r="I18" s="213"/>
      <c r="J18" s="400"/>
      <c r="K18" s="213"/>
      <c r="L18" s="6"/>
      <c r="M18" s="213"/>
      <c r="N18" s="37"/>
      <c r="O18" s="213"/>
      <c r="P18" s="37"/>
      <c r="Q18" s="213"/>
      <c r="R18" s="37"/>
      <c r="S18" s="213"/>
      <c r="T18" s="37"/>
      <c r="U18" s="213"/>
    </row>
    <row r="19" spans="1:21" s="4" customFormat="1" ht="53.25" customHeight="1" x14ac:dyDescent="0.35">
      <c r="A19" s="14"/>
      <c r="B19" s="25" t="str">
        <f>LEFT(B18,SEARCH(",",B18))&amp;" value"</f>
        <v>Silver (7106), value</v>
      </c>
      <c r="C19" s="9"/>
      <c r="D19" s="10" t="s">
        <v>76</v>
      </c>
      <c r="E19" s="9"/>
      <c r="F19" s="10" t="s">
        <v>212</v>
      </c>
      <c r="G19" s="213"/>
      <c r="H19" s="86" t="s">
        <v>108</v>
      </c>
      <c r="I19" s="213"/>
      <c r="J19" s="400"/>
      <c r="K19" s="213"/>
      <c r="L19" s="6"/>
      <c r="M19" s="213"/>
      <c r="N19" s="37"/>
      <c r="O19" s="213"/>
      <c r="P19" s="37"/>
      <c r="Q19" s="213"/>
      <c r="R19" s="37"/>
      <c r="S19" s="213"/>
      <c r="T19" s="37"/>
      <c r="U19" s="213"/>
    </row>
    <row r="20" spans="1:21" s="4" customFormat="1" ht="53.25" customHeight="1" x14ac:dyDescent="0.35">
      <c r="A20" s="14"/>
      <c r="B20" s="25" t="s">
        <v>218</v>
      </c>
      <c r="C20" s="9"/>
      <c r="D20" s="10" t="s">
        <v>76</v>
      </c>
      <c r="E20" s="9"/>
      <c r="F20" s="10" t="s">
        <v>219</v>
      </c>
      <c r="G20" s="213"/>
      <c r="H20" s="86" t="s">
        <v>108</v>
      </c>
      <c r="I20" s="213"/>
      <c r="J20" s="400"/>
      <c r="K20" s="213"/>
      <c r="L20" s="6"/>
      <c r="M20" s="213"/>
      <c r="N20" s="37"/>
      <c r="O20" s="213"/>
      <c r="P20" s="37"/>
      <c r="Q20" s="213"/>
      <c r="R20" s="37"/>
      <c r="S20" s="213"/>
      <c r="T20" s="37"/>
      <c r="U20" s="213"/>
    </row>
    <row r="21" spans="1:21" s="4" customFormat="1" ht="53.25" customHeight="1" x14ac:dyDescent="0.35">
      <c r="A21" s="14"/>
      <c r="B21" s="25" t="str">
        <f>LEFT(B20,SEARCH(",",B20))&amp;" value"</f>
        <v>Coal (2701), value</v>
      </c>
      <c r="C21" s="9"/>
      <c r="D21" s="10" t="s">
        <v>76</v>
      </c>
      <c r="E21" s="9"/>
      <c r="F21" s="10" t="s">
        <v>212</v>
      </c>
      <c r="G21" s="213"/>
      <c r="H21" s="86" t="s">
        <v>108</v>
      </c>
      <c r="I21" s="213"/>
      <c r="J21" s="400"/>
      <c r="K21" s="213"/>
      <c r="L21" s="6"/>
      <c r="M21" s="213"/>
      <c r="N21" s="37"/>
      <c r="O21" s="213"/>
      <c r="P21" s="37"/>
      <c r="Q21" s="213"/>
      <c r="R21" s="37"/>
      <c r="S21" s="213"/>
      <c r="T21" s="37"/>
      <c r="U21" s="213"/>
    </row>
    <row r="22" spans="1:21" s="4" customFormat="1" ht="53.25" customHeight="1" x14ac:dyDescent="0.35">
      <c r="A22" s="14"/>
      <c r="B22" s="25" t="s">
        <v>220</v>
      </c>
      <c r="C22" s="9"/>
      <c r="D22" s="10" t="s">
        <v>76</v>
      </c>
      <c r="E22" s="9"/>
      <c r="F22" s="10" t="s">
        <v>219</v>
      </c>
      <c r="G22" s="213"/>
      <c r="H22" s="86" t="s">
        <v>108</v>
      </c>
      <c r="I22" s="213"/>
      <c r="J22" s="400"/>
      <c r="K22" s="213"/>
      <c r="L22" s="6"/>
      <c r="M22" s="213"/>
      <c r="N22" s="37"/>
      <c r="O22" s="213"/>
      <c r="P22" s="37"/>
      <c r="Q22" s="213"/>
      <c r="R22" s="37"/>
      <c r="S22" s="213"/>
      <c r="T22" s="37"/>
      <c r="U22" s="213"/>
    </row>
    <row r="23" spans="1:21" s="4" customFormat="1" ht="53.25" customHeight="1" x14ac:dyDescent="0.35">
      <c r="A23" s="14"/>
      <c r="B23" s="25" t="str">
        <f>LEFT(B22,SEARCH(",",B22))&amp;" value"</f>
        <v>Copper (2603), value</v>
      </c>
      <c r="C23" s="9"/>
      <c r="D23" s="10" t="s">
        <v>76</v>
      </c>
      <c r="E23" s="9"/>
      <c r="F23" s="10" t="s">
        <v>212</v>
      </c>
      <c r="G23" s="213"/>
      <c r="H23" s="86" t="s">
        <v>108</v>
      </c>
      <c r="I23" s="213"/>
      <c r="J23" s="400"/>
      <c r="K23" s="213"/>
      <c r="L23" s="6"/>
      <c r="M23" s="213"/>
      <c r="N23" s="37"/>
      <c r="O23" s="213"/>
      <c r="P23" s="37"/>
      <c r="Q23" s="213"/>
      <c r="R23" s="37"/>
      <c r="S23" s="213"/>
      <c r="T23" s="37"/>
      <c r="U23" s="213"/>
    </row>
    <row r="24" spans="1:21" s="4" customFormat="1" ht="53.25" customHeight="1" x14ac:dyDescent="0.35">
      <c r="A24" s="14"/>
      <c r="B24" s="25" t="s">
        <v>221</v>
      </c>
      <c r="C24" s="9"/>
      <c r="D24" s="10" t="s">
        <v>76</v>
      </c>
      <c r="E24" s="9"/>
      <c r="F24" s="10" t="s">
        <v>219</v>
      </c>
      <c r="G24" s="213"/>
      <c r="H24" s="86" t="s">
        <v>108</v>
      </c>
      <c r="I24" s="213"/>
      <c r="J24" s="400"/>
      <c r="K24" s="213"/>
      <c r="L24" s="6"/>
      <c r="M24" s="213"/>
      <c r="N24" s="37"/>
      <c r="O24" s="213"/>
      <c r="P24" s="37"/>
      <c r="Q24" s="213"/>
      <c r="R24" s="37"/>
      <c r="S24" s="213"/>
      <c r="T24" s="37"/>
      <c r="U24" s="213"/>
    </row>
    <row r="25" spans="1:21" s="4" customFormat="1" ht="53.25" customHeight="1" x14ac:dyDescent="0.35">
      <c r="A25" s="14"/>
      <c r="B25" s="25" t="str">
        <f>LEFT(B24,SEARCH(",",B24))&amp;" value"</f>
        <v>Add commodities here, value</v>
      </c>
      <c r="C25" s="9"/>
      <c r="D25" s="10" t="s">
        <v>76</v>
      </c>
      <c r="E25" s="9"/>
      <c r="F25" s="10" t="s">
        <v>212</v>
      </c>
      <c r="G25" s="213"/>
      <c r="H25" s="86" t="s">
        <v>108</v>
      </c>
      <c r="I25" s="213"/>
      <c r="J25" s="400"/>
      <c r="K25" s="213"/>
      <c r="L25" s="6"/>
      <c r="M25" s="213"/>
      <c r="N25" s="37"/>
      <c r="O25" s="213"/>
      <c r="P25" s="37"/>
      <c r="Q25" s="213"/>
      <c r="R25" s="37"/>
      <c r="S25" s="213"/>
      <c r="T25" s="37"/>
      <c r="U25" s="213"/>
    </row>
    <row r="26" spans="1:21" s="4" customFormat="1" ht="53.25" customHeight="1" x14ac:dyDescent="0.35">
      <c r="A26" s="14"/>
      <c r="B26" s="25" t="s">
        <v>221</v>
      </c>
      <c r="C26" s="9"/>
      <c r="D26" s="10" t="s">
        <v>76</v>
      </c>
      <c r="E26" s="9"/>
      <c r="F26" s="10" t="s">
        <v>219</v>
      </c>
      <c r="G26" s="213"/>
      <c r="H26" s="86" t="s">
        <v>108</v>
      </c>
      <c r="I26" s="213"/>
      <c r="J26" s="400"/>
      <c r="K26" s="213"/>
      <c r="L26" s="6"/>
      <c r="M26" s="213"/>
      <c r="N26" s="37"/>
      <c r="O26" s="213"/>
      <c r="P26" s="37"/>
      <c r="Q26" s="213"/>
      <c r="R26" s="37"/>
      <c r="S26" s="213"/>
      <c r="T26" s="37"/>
      <c r="U26" s="213"/>
    </row>
    <row r="27" spans="1:21" s="4" customFormat="1" ht="53.25" customHeight="1" x14ac:dyDescent="0.35">
      <c r="A27" s="15"/>
      <c r="B27" s="26" t="str">
        <f>LEFT(B26,SEARCH(",",B26))&amp;" value"</f>
        <v>Add commodities here, value</v>
      </c>
      <c r="C27" s="11"/>
      <c r="D27" s="12" t="s">
        <v>76</v>
      </c>
      <c r="E27" s="11"/>
      <c r="F27" s="12" t="s">
        <v>212</v>
      </c>
      <c r="G27" s="213"/>
      <c r="H27" s="86" t="s">
        <v>108</v>
      </c>
      <c r="I27" s="213"/>
      <c r="J27" s="402"/>
      <c r="K27" s="213"/>
      <c r="L27" s="6"/>
      <c r="M27" s="213"/>
      <c r="N27" s="37"/>
      <c r="O27" s="213"/>
      <c r="P27" s="37"/>
      <c r="Q27" s="213"/>
      <c r="R27" s="37"/>
      <c r="S27" s="213"/>
      <c r="T27" s="37"/>
      <c r="U27" s="213"/>
    </row>
    <row r="34" spans="4:10" x14ac:dyDescent="0.35">
      <c r="D34" s="171">
        <v>7.3959999999999999</v>
      </c>
      <c r="F34" s="281">
        <f>F41/D34</f>
        <v>58409951.325040564</v>
      </c>
      <c r="H34" s="281">
        <f>F34*1000000</f>
        <v>58409951325040.563</v>
      </c>
    </row>
    <row r="36" spans="4:10" x14ac:dyDescent="0.35">
      <c r="F36" s="283">
        <v>5576</v>
      </c>
      <c r="H36" s="281">
        <f>F36*D34</f>
        <v>41240.095999999998</v>
      </c>
      <c r="J36" s="281">
        <f>H36*1000000</f>
        <v>41240096000</v>
      </c>
    </row>
    <row r="41" spans="4:10" x14ac:dyDescent="0.35">
      <c r="F41" s="213">
        <v>432000000</v>
      </c>
      <c r="H41" s="283">
        <v>5576000000</v>
      </c>
    </row>
    <row r="42" spans="4:10" x14ac:dyDescent="0.35">
      <c r="H42" s="281">
        <f>H41/D34</f>
        <v>753921038.39913464</v>
      </c>
    </row>
  </sheetData>
  <mergeCells count="1">
    <mergeCell ref="J10:J27"/>
  </mergeCells>
  <hyperlinks>
    <hyperlink ref="B9" r:id="rId1"/>
  </hyperlinks>
  <pageMargins left="0.7" right="0.7" top="0.75" bottom="0.75" header="0.3" footer="0.3"/>
  <pageSetup paperSize="8"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27"/>
  <sheetViews>
    <sheetView zoomScale="90" zoomScaleNormal="85" workbookViewId="0">
      <selection activeCell="D13" sqref="D13"/>
    </sheetView>
  </sheetViews>
  <sheetFormatPr defaultColWidth="10.5" defaultRowHeight="16.2" x14ac:dyDescent="0.35"/>
  <cols>
    <col min="1" max="1" width="15" style="213" customWidth="1"/>
    <col min="2" max="2" width="30.3984375" style="213" customWidth="1"/>
    <col min="3" max="3" width="4.8984375" style="213" customWidth="1"/>
    <col min="4" max="4" width="40.5" style="213" customWidth="1"/>
    <col min="5" max="5" width="4.8984375" style="213" customWidth="1"/>
    <col min="6" max="6" width="56.3984375" style="213" customWidth="1"/>
    <col min="7" max="7" width="3" style="213" customWidth="1"/>
    <col min="8" max="8" width="18" style="213" customWidth="1"/>
    <col min="9" max="9" width="3" style="213" customWidth="1"/>
    <col min="10" max="10" width="39.5" style="213" customWidth="1"/>
    <col min="11" max="11" width="3" style="213" customWidth="1"/>
    <col min="12" max="12" width="36.09765625" style="213"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222</v>
      </c>
    </row>
    <row r="3" spans="1:21" s="31" customFormat="1" ht="135" x14ac:dyDescent="0.3">
      <c r="A3" s="32" t="s">
        <v>223</v>
      </c>
      <c r="B3" s="33" t="s">
        <v>224</v>
      </c>
      <c r="C3" s="34"/>
      <c r="D3" s="10" t="s">
        <v>775</v>
      </c>
      <c r="E3" s="34"/>
      <c r="F3" s="35"/>
      <c r="G3" s="34"/>
      <c r="H3" s="35"/>
      <c r="I3" s="34"/>
      <c r="J3" s="6"/>
      <c r="L3" s="6"/>
      <c r="N3" s="37"/>
      <c r="P3" s="37"/>
      <c r="R3" s="37"/>
      <c r="T3" s="37"/>
    </row>
    <row r="4" spans="1:21" s="1" customFormat="1" ht="18.600000000000001" x14ac:dyDescent="0.3">
      <c r="B4" s="2"/>
      <c r="D4" s="2"/>
      <c r="F4" s="2"/>
      <c r="H4" s="2"/>
      <c r="J4" s="3"/>
      <c r="L4" s="40"/>
      <c r="N4" s="3"/>
    </row>
    <row r="5" spans="1:21" s="1" customFormat="1" ht="74.400000000000006" x14ac:dyDescent="0.3">
      <c r="B5" s="2" t="s">
        <v>94</v>
      </c>
      <c r="D5" s="83" t="s">
        <v>95</v>
      </c>
      <c r="E5" s="45"/>
      <c r="F5" s="83" t="s">
        <v>96</v>
      </c>
      <c r="G5" s="45"/>
      <c r="H5" s="83" t="s">
        <v>97</v>
      </c>
      <c r="I5" s="53"/>
      <c r="J5" s="46" t="s">
        <v>98</v>
      </c>
      <c r="K5" s="29"/>
      <c r="L5" s="46" t="s">
        <v>99</v>
      </c>
      <c r="M5" s="29"/>
      <c r="N5" s="30" t="s">
        <v>100</v>
      </c>
      <c r="O5" s="29"/>
      <c r="P5" s="30" t="s">
        <v>101</v>
      </c>
      <c r="Q5" s="29"/>
      <c r="R5" s="30" t="s">
        <v>102</v>
      </c>
      <c r="S5" s="29"/>
      <c r="T5" s="30" t="s">
        <v>103</v>
      </c>
      <c r="U5" s="29"/>
    </row>
    <row r="6" spans="1:21" s="1" customFormat="1" ht="18.600000000000001" x14ac:dyDescent="0.3">
      <c r="B6" s="2"/>
      <c r="D6" s="2"/>
      <c r="F6" s="2"/>
      <c r="H6" s="2"/>
      <c r="J6" s="3"/>
      <c r="L6" s="38"/>
      <c r="N6" s="3"/>
      <c r="P6" s="3"/>
      <c r="R6" s="3"/>
      <c r="T6" s="3"/>
    </row>
    <row r="7" spans="1:21" s="31" customFormat="1" ht="45" x14ac:dyDescent="0.3">
      <c r="A7" s="42" t="s">
        <v>118</v>
      </c>
      <c r="B7" s="244" t="s">
        <v>225</v>
      </c>
      <c r="D7" s="5" t="s">
        <v>774</v>
      </c>
      <c r="F7" s="43"/>
      <c r="H7" s="43"/>
      <c r="J7" s="44"/>
      <c r="L7" s="6"/>
    </row>
    <row r="8" spans="1:21" s="1" customFormat="1" ht="18.600000000000001" x14ac:dyDescent="0.3">
      <c r="B8" s="2"/>
      <c r="D8" s="2"/>
      <c r="F8" s="2"/>
      <c r="H8" s="2"/>
      <c r="J8" s="3"/>
      <c r="L8" s="38"/>
      <c r="N8" s="3"/>
      <c r="P8" s="3"/>
      <c r="R8" s="3"/>
      <c r="T8" s="3"/>
    </row>
    <row r="9" spans="1:21" s="4" customFormat="1" ht="15" x14ac:dyDescent="0.3">
      <c r="A9" s="13"/>
      <c r="B9" s="27" t="s">
        <v>207</v>
      </c>
      <c r="C9" s="7"/>
      <c r="D9" s="17"/>
      <c r="E9" s="7"/>
      <c r="F9" s="17"/>
      <c r="G9" s="19"/>
      <c r="H9" s="17"/>
      <c r="I9" s="19"/>
      <c r="J9" s="36"/>
      <c r="K9" s="20"/>
      <c r="L9" s="40"/>
      <c r="M9" s="20"/>
      <c r="N9" s="36"/>
      <c r="O9" s="20"/>
      <c r="P9" s="36"/>
      <c r="Q9" s="20"/>
      <c r="R9" s="36"/>
      <c r="S9" s="20"/>
      <c r="T9" s="36"/>
      <c r="U9" s="20"/>
    </row>
    <row r="10" spans="1:21" s="4" customFormat="1" ht="102" customHeight="1" x14ac:dyDescent="0.3">
      <c r="A10" s="13"/>
      <c r="B10" s="22" t="s">
        <v>226</v>
      </c>
      <c r="C10" s="7"/>
      <c r="D10" s="8" t="s">
        <v>700</v>
      </c>
      <c r="E10" s="7"/>
      <c r="F10" s="349" t="s">
        <v>796</v>
      </c>
      <c r="G10" s="1"/>
      <c r="H10" s="86" t="s">
        <v>108</v>
      </c>
      <c r="I10" s="1"/>
      <c r="J10" s="403"/>
      <c r="K10" s="1"/>
      <c r="L10" s="6"/>
      <c r="M10" s="1"/>
      <c r="N10" s="37"/>
      <c r="O10" s="1"/>
      <c r="P10" s="37"/>
      <c r="Q10" s="1"/>
      <c r="R10" s="37"/>
      <c r="S10" s="1"/>
      <c r="T10" s="37"/>
      <c r="U10" s="1"/>
    </row>
    <row r="11" spans="1:21" s="4" customFormat="1" ht="86.4" x14ac:dyDescent="0.3">
      <c r="A11" s="14"/>
      <c r="B11" s="23" t="s">
        <v>227</v>
      </c>
      <c r="C11" s="9"/>
      <c r="D11" s="8" t="s">
        <v>700</v>
      </c>
      <c r="E11" s="9"/>
      <c r="F11" s="353" t="s">
        <v>796</v>
      </c>
      <c r="G11" s="34"/>
      <c r="H11" s="86" t="s">
        <v>108</v>
      </c>
      <c r="I11" s="34"/>
      <c r="J11" s="400"/>
      <c r="K11" s="31"/>
      <c r="L11" s="6"/>
      <c r="M11" s="31"/>
      <c r="N11" s="37"/>
      <c r="O11" s="31"/>
      <c r="P11" s="37"/>
      <c r="Q11" s="31"/>
      <c r="R11" s="37"/>
      <c r="S11" s="31"/>
      <c r="T11" s="37"/>
      <c r="U11" s="31"/>
    </row>
    <row r="12" spans="1:21" s="4" customFormat="1" ht="30" x14ac:dyDescent="0.3">
      <c r="A12" s="14"/>
      <c r="B12" s="24" t="s">
        <v>210</v>
      </c>
      <c r="C12" s="9"/>
      <c r="D12" s="10">
        <v>2500000</v>
      </c>
      <c r="E12" s="9"/>
      <c r="F12" s="10" t="s">
        <v>795</v>
      </c>
      <c r="G12" s="1"/>
      <c r="H12" s="86" t="s">
        <v>108</v>
      </c>
      <c r="I12" s="1"/>
      <c r="J12" s="400"/>
      <c r="K12" s="1"/>
      <c r="L12" s="6"/>
      <c r="M12" s="1"/>
      <c r="N12" s="37"/>
      <c r="O12" s="1"/>
      <c r="P12" s="37"/>
      <c r="Q12" s="1"/>
      <c r="R12" s="37"/>
      <c r="S12" s="1"/>
      <c r="T12" s="37"/>
      <c r="U12" s="1"/>
    </row>
    <row r="13" spans="1:21" s="4" customFormat="1" ht="30" x14ac:dyDescent="0.3">
      <c r="A13" s="14"/>
      <c r="B13" s="25" t="str">
        <f>LEFT(B12,SEARCH(",",B12))&amp;" value"</f>
        <v>Crude oil (2709), value</v>
      </c>
      <c r="C13" s="9"/>
      <c r="D13" s="284">
        <v>273000000</v>
      </c>
      <c r="E13" s="9"/>
      <c r="F13" s="10" t="s">
        <v>212</v>
      </c>
      <c r="G13" s="19"/>
      <c r="H13" s="86" t="s">
        <v>108</v>
      </c>
      <c r="I13" s="19"/>
      <c r="J13" s="400"/>
      <c r="K13" s="20"/>
      <c r="L13" s="6"/>
      <c r="M13" s="20"/>
      <c r="N13" s="37"/>
      <c r="O13" s="20"/>
      <c r="P13" s="37"/>
      <c r="Q13" s="20"/>
      <c r="R13" s="37"/>
      <c r="S13" s="20"/>
      <c r="T13" s="37"/>
      <c r="U13" s="20"/>
    </row>
    <row r="14" spans="1:21" s="4" customFormat="1" ht="30" x14ac:dyDescent="0.3">
      <c r="A14" s="14"/>
      <c r="B14" s="24" t="s">
        <v>213</v>
      </c>
      <c r="C14" s="9"/>
      <c r="D14" s="10" t="s">
        <v>76</v>
      </c>
      <c r="E14" s="9"/>
      <c r="F14" s="10" t="s">
        <v>214</v>
      </c>
      <c r="G14" s="21"/>
      <c r="H14" s="86" t="s">
        <v>108</v>
      </c>
      <c r="I14" s="21"/>
      <c r="J14" s="400"/>
      <c r="K14" s="20"/>
      <c r="L14" s="6"/>
      <c r="M14" s="20"/>
      <c r="N14" s="37"/>
      <c r="O14" s="20"/>
      <c r="P14" s="37"/>
      <c r="Q14" s="20"/>
      <c r="R14" s="37"/>
      <c r="S14" s="20"/>
      <c r="T14" s="37"/>
      <c r="U14" s="20"/>
    </row>
    <row r="15" spans="1:21" s="4" customFormat="1" ht="30" x14ac:dyDescent="0.3">
      <c r="A15" s="14"/>
      <c r="B15" s="25" t="str">
        <f>LEFT(B14,SEARCH(",",B14))&amp;" value"</f>
        <v>Natural gas (2711), value</v>
      </c>
      <c r="C15" s="9"/>
      <c r="D15" s="10" t="s">
        <v>76</v>
      </c>
      <c r="E15" s="9"/>
      <c r="F15" s="10" t="s">
        <v>212</v>
      </c>
      <c r="G15" s="21"/>
      <c r="H15" s="86" t="s">
        <v>108</v>
      </c>
      <c r="I15" s="21"/>
      <c r="J15" s="400"/>
      <c r="K15" s="20"/>
      <c r="L15" s="6"/>
      <c r="M15" s="20"/>
      <c r="N15" s="37"/>
      <c r="O15" s="20"/>
      <c r="P15" s="37"/>
      <c r="Q15" s="20"/>
      <c r="R15" s="37"/>
      <c r="S15" s="20"/>
      <c r="T15" s="37"/>
      <c r="U15" s="20"/>
    </row>
    <row r="16" spans="1:21" s="4" customFormat="1" ht="30" x14ac:dyDescent="0.35">
      <c r="A16" s="14"/>
      <c r="B16" s="24" t="s">
        <v>215</v>
      </c>
      <c r="C16" s="9"/>
      <c r="D16" s="10" t="s">
        <v>76</v>
      </c>
      <c r="E16" s="9"/>
      <c r="F16" s="10" t="s">
        <v>216</v>
      </c>
      <c r="G16" s="213"/>
      <c r="H16" s="86" t="s">
        <v>108</v>
      </c>
      <c r="I16" s="213"/>
      <c r="J16" s="400"/>
      <c r="K16" s="213"/>
      <c r="L16" s="6" t="s">
        <v>606</v>
      </c>
      <c r="M16" s="213"/>
      <c r="N16" s="37"/>
      <c r="O16" s="213"/>
      <c r="P16" s="37"/>
      <c r="Q16" s="213"/>
      <c r="R16" s="37"/>
      <c r="S16" s="213"/>
      <c r="T16" s="37"/>
      <c r="U16" s="213"/>
    </row>
    <row r="17" spans="1:21" s="4" customFormat="1" ht="30" x14ac:dyDescent="0.35">
      <c r="A17" s="14"/>
      <c r="B17" s="25" t="str">
        <f>LEFT(B16,SEARCH(",",B16))&amp;" value"</f>
        <v>Gold (7108), value</v>
      </c>
      <c r="C17" s="9"/>
      <c r="D17" s="10" t="s">
        <v>76</v>
      </c>
      <c r="E17" s="9"/>
      <c r="F17" s="10" t="s">
        <v>212</v>
      </c>
      <c r="G17" s="213"/>
      <c r="H17" s="86" t="s">
        <v>108</v>
      </c>
      <c r="I17" s="213"/>
      <c r="J17" s="400"/>
      <c r="K17" s="213"/>
      <c r="L17" s="6"/>
      <c r="M17" s="213"/>
      <c r="N17" s="37"/>
      <c r="O17" s="213"/>
      <c r="P17" s="37"/>
      <c r="Q17" s="213"/>
      <c r="R17" s="37"/>
      <c r="S17" s="213"/>
      <c r="T17" s="37"/>
      <c r="U17" s="213"/>
    </row>
    <row r="18" spans="1:21" s="4" customFormat="1" ht="30" x14ac:dyDescent="0.35">
      <c r="A18" s="14"/>
      <c r="B18" s="24" t="s">
        <v>217</v>
      </c>
      <c r="C18" s="9"/>
      <c r="D18" s="10" t="s">
        <v>76</v>
      </c>
      <c r="E18" s="9"/>
      <c r="F18" s="10" t="s">
        <v>216</v>
      </c>
      <c r="G18" s="213"/>
      <c r="H18" s="86" t="s">
        <v>108</v>
      </c>
      <c r="I18" s="213"/>
      <c r="J18" s="400"/>
      <c r="K18" s="213"/>
      <c r="L18" s="6"/>
      <c r="M18" s="213"/>
      <c r="N18" s="37"/>
      <c r="O18" s="213"/>
      <c r="P18" s="37"/>
      <c r="Q18" s="213"/>
      <c r="R18" s="37"/>
      <c r="S18" s="213"/>
      <c r="T18" s="37"/>
      <c r="U18" s="213"/>
    </row>
    <row r="19" spans="1:21" s="4" customFormat="1" ht="30" x14ac:dyDescent="0.35">
      <c r="A19" s="14"/>
      <c r="B19" s="25" t="str">
        <f>LEFT(B18,SEARCH(",",B18))&amp;" value"</f>
        <v>Silver (7106), value</v>
      </c>
      <c r="C19" s="9"/>
      <c r="D19" s="10" t="s">
        <v>76</v>
      </c>
      <c r="E19" s="9"/>
      <c r="F19" s="10" t="s">
        <v>212</v>
      </c>
      <c r="G19" s="213"/>
      <c r="H19" s="86" t="s">
        <v>108</v>
      </c>
      <c r="I19" s="213"/>
      <c r="J19" s="400"/>
      <c r="K19" s="213"/>
      <c r="L19" s="6"/>
      <c r="M19" s="213"/>
      <c r="N19" s="37"/>
      <c r="O19" s="213"/>
      <c r="P19" s="37"/>
      <c r="Q19" s="213"/>
      <c r="R19" s="37"/>
      <c r="S19" s="213"/>
      <c r="T19" s="37"/>
      <c r="U19" s="213"/>
    </row>
    <row r="20" spans="1:21" s="4" customFormat="1" ht="30" x14ac:dyDescent="0.35">
      <c r="A20" s="14"/>
      <c r="B20" s="24" t="s">
        <v>218</v>
      </c>
      <c r="C20" s="9"/>
      <c r="D20" s="10" t="s">
        <v>76</v>
      </c>
      <c r="E20" s="9"/>
      <c r="F20" s="10" t="s">
        <v>228</v>
      </c>
      <c r="G20" s="213"/>
      <c r="H20" s="86" t="s">
        <v>108</v>
      </c>
      <c r="I20" s="213"/>
      <c r="J20" s="400"/>
      <c r="K20" s="213"/>
      <c r="L20" s="6"/>
      <c r="M20" s="213"/>
      <c r="N20" s="37"/>
      <c r="O20" s="213"/>
      <c r="P20" s="37"/>
      <c r="Q20" s="213"/>
      <c r="R20" s="37"/>
      <c r="S20" s="213"/>
      <c r="T20" s="37"/>
      <c r="U20" s="213"/>
    </row>
    <row r="21" spans="1:21" s="4" customFormat="1" ht="30" x14ac:dyDescent="0.35">
      <c r="A21" s="14"/>
      <c r="B21" s="25" t="str">
        <f>LEFT(B20,SEARCH(",",B20))&amp;" value"</f>
        <v>Coal (2701), value</v>
      </c>
      <c r="C21" s="9"/>
      <c r="D21" s="10" t="s">
        <v>76</v>
      </c>
      <c r="E21" s="9"/>
      <c r="F21" s="10" t="s">
        <v>212</v>
      </c>
      <c r="G21" s="213"/>
      <c r="H21" s="86" t="s">
        <v>108</v>
      </c>
      <c r="I21" s="213"/>
      <c r="J21" s="400"/>
      <c r="K21" s="213"/>
      <c r="L21" s="6"/>
      <c r="M21" s="213"/>
      <c r="N21" s="37"/>
      <c r="O21" s="213"/>
      <c r="P21" s="37"/>
      <c r="Q21" s="213"/>
      <c r="R21" s="37"/>
      <c r="S21" s="213"/>
      <c r="T21" s="37"/>
      <c r="U21" s="213"/>
    </row>
    <row r="22" spans="1:21" s="4" customFormat="1" ht="30" x14ac:dyDescent="0.35">
      <c r="A22" s="14"/>
      <c r="B22" s="24" t="s">
        <v>220</v>
      </c>
      <c r="C22" s="9"/>
      <c r="D22" s="10" t="s">
        <v>76</v>
      </c>
      <c r="E22" s="9"/>
      <c r="F22" s="10" t="s">
        <v>219</v>
      </c>
      <c r="G22" s="213"/>
      <c r="H22" s="86" t="s">
        <v>108</v>
      </c>
      <c r="I22" s="213"/>
      <c r="J22" s="400"/>
      <c r="K22" s="213"/>
      <c r="L22" s="6"/>
      <c r="M22" s="213"/>
      <c r="N22" s="37"/>
      <c r="O22" s="213"/>
      <c r="P22" s="37"/>
      <c r="Q22" s="213"/>
      <c r="R22" s="37"/>
      <c r="S22" s="213"/>
      <c r="T22" s="37"/>
      <c r="U22" s="213"/>
    </row>
    <row r="23" spans="1:21" s="4" customFormat="1" ht="30" x14ac:dyDescent="0.35">
      <c r="A23" s="14"/>
      <c r="B23" s="25" t="str">
        <f>LEFT(B22,SEARCH(",",B22))&amp;" value"</f>
        <v>Copper (2603), value</v>
      </c>
      <c r="C23" s="9"/>
      <c r="D23" s="10" t="s">
        <v>76</v>
      </c>
      <c r="E23" s="9"/>
      <c r="F23" s="10" t="s">
        <v>212</v>
      </c>
      <c r="G23" s="213"/>
      <c r="H23" s="86" t="s">
        <v>108</v>
      </c>
      <c r="I23" s="213"/>
      <c r="J23" s="400"/>
      <c r="K23" s="213"/>
      <c r="L23" s="6"/>
      <c r="M23" s="213"/>
      <c r="N23" s="37"/>
      <c r="O23" s="213"/>
      <c r="P23" s="37"/>
      <c r="Q23" s="213"/>
      <c r="R23" s="37"/>
      <c r="S23" s="213"/>
      <c r="T23" s="37"/>
      <c r="U23" s="213"/>
    </row>
    <row r="24" spans="1:21" s="4" customFormat="1" ht="30" x14ac:dyDescent="0.35">
      <c r="A24" s="14"/>
      <c r="B24" s="24" t="s">
        <v>221</v>
      </c>
      <c r="C24" s="9"/>
      <c r="D24" s="10" t="s">
        <v>76</v>
      </c>
      <c r="E24" s="9"/>
      <c r="F24" s="10" t="s">
        <v>219</v>
      </c>
      <c r="G24" s="213"/>
      <c r="H24" s="86" t="s">
        <v>108</v>
      </c>
      <c r="I24" s="213"/>
      <c r="J24" s="400"/>
      <c r="K24" s="213"/>
      <c r="L24" s="6"/>
      <c r="M24" s="213"/>
      <c r="N24" s="37"/>
      <c r="O24" s="213"/>
      <c r="P24" s="37"/>
      <c r="Q24" s="213"/>
      <c r="R24" s="37"/>
      <c r="S24" s="213"/>
      <c r="T24" s="37"/>
      <c r="U24" s="213"/>
    </row>
    <row r="25" spans="1:21" s="4" customFormat="1" ht="30" x14ac:dyDescent="0.35">
      <c r="A25" s="14"/>
      <c r="B25" s="25" t="str">
        <f>LEFT(B24,SEARCH(",",B24))&amp;" value"</f>
        <v>Add commodities here, value</v>
      </c>
      <c r="C25" s="9"/>
      <c r="D25" s="10" t="s">
        <v>76</v>
      </c>
      <c r="E25" s="9"/>
      <c r="F25" s="10" t="s">
        <v>212</v>
      </c>
      <c r="G25" s="213"/>
      <c r="H25" s="86" t="s">
        <v>108</v>
      </c>
      <c r="I25" s="213"/>
      <c r="J25" s="400"/>
      <c r="K25" s="213"/>
      <c r="L25" s="6"/>
      <c r="M25" s="213"/>
      <c r="N25" s="37"/>
      <c r="O25" s="213"/>
      <c r="P25" s="37"/>
      <c r="Q25" s="213"/>
      <c r="R25" s="37"/>
      <c r="S25" s="213"/>
      <c r="T25" s="37"/>
      <c r="U25" s="213"/>
    </row>
    <row r="26" spans="1:21" s="4" customFormat="1" ht="30" x14ac:dyDescent="0.35">
      <c r="A26" s="14"/>
      <c r="B26" s="24" t="s">
        <v>221</v>
      </c>
      <c r="C26" s="9"/>
      <c r="D26" s="10" t="s">
        <v>76</v>
      </c>
      <c r="E26" s="9"/>
      <c r="F26" s="10" t="s">
        <v>219</v>
      </c>
      <c r="G26" s="213"/>
      <c r="H26" s="86" t="s">
        <v>108</v>
      </c>
      <c r="I26" s="213"/>
      <c r="J26" s="400"/>
      <c r="K26" s="213"/>
      <c r="L26" s="6"/>
      <c r="M26" s="213"/>
      <c r="N26" s="37"/>
      <c r="O26" s="213"/>
      <c r="P26" s="37"/>
      <c r="Q26" s="213"/>
      <c r="R26" s="37"/>
      <c r="S26" s="213"/>
      <c r="T26" s="37"/>
      <c r="U26" s="213"/>
    </row>
    <row r="27" spans="1:21" s="4" customFormat="1" ht="30" x14ac:dyDescent="0.35">
      <c r="A27" s="15"/>
      <c r="B27" s="26" t="str">
        <f>LEFT(B26,SEARCH(",",B26))&amp;" value"</f>
        <v>Add commodities here, value</v>
      </c>
      <c r="C27" s="11"/>
      <c r="D27" s="12" t="s">
        <v>76</v>
      </c>
      <c r="E27" s="11"/>
      <c r="F27" s="12" t="s">
        <v>212</v>
      </c>
      <c r="G27" s="213"/>
      <c r="H27" s="86" t="s">
        <v>108</v>
      </c>
      <c r="I27" s="213"/>
      <c r="J27" s="402"/>
      <c r="K27" s="213"/>
      <c r="L27" s="6"/>
      <c r="M27" s="213"/>
      <c r="N27" s="37"/>
      <c r="O27" s="213"/>
      <c r="P27" s="37"/>
      <c r="Q27" s="213"/>
      <c r="R27" s="37"/>
      <c r="S27" s="213"/>
      <c r="T27" s="37"/>
      <c r="U27" s="213"/>
    </row>
  </sheetData>
  <mergeCells count="1">
    <mergeCell ref="J10:J27"/>
  </mergeCells>
  <hyperlinks>
    <hyperlink ref="B9" r:id="rId1"/>
    <hyperlink ref="F10" r:id="rId2" display="https://www.planningofficesuriname.com/"/>
    <hyperlink ref="F11" r:id="rId3" display="https://www.planningofficesuriname.com/"/>
  </hyperlinks>
  <pageMargins left="0.7" right="0.7" top="0.75" bottom="0.75" header="0.3" footer="0.3"/>
  <pageSetup paperSize="8" orientation="landscape" horizontalDpi="1200" verticalDpi="120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23"/>
  <sheetViews>
    <sheetView topLeftCell="B1" zoomScaleNormal="100" zoomScalePageLayoutView="115" workbookViewId="0">
      <selection activeCell="D7" sqref="D7:F21"/>
    </sheetView>
  </sheetViews>
  <sheetFormatPr defaultColWidth="10.5" defaultRowHeight="16.2" x14ac:dyDescent="0.35"/>
  <cols>
    <col min="1" max="1" width="15.5" style="213" customWidth="1"/>
    <col min="2" max="2" width="30.3984375" style="213" customWidth="1"/>
    <col min="3" max="3" width="3" style="213" customWidth="1"/>
    <col min="4" max="4" width="23" style="213" customWidth="1"/>
    <col min="5" max="5" width="3" style="213" customWidth="1"/>
    <col min="6" max="6" width="26" style="213" customWidth="1"/>
    <col min="7" max="7" width="3" style="213" customWidth="1"/>
    <col min="8" max="8" width="26" style="213" customWidth="1"/>
    <col min="9" max="9" width="3" style="213" customWidth="1"/>
    <col min="10" max="10" width="7"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229</v>
      </c>
    </row>
    <row r="3" spans="1:21" s="40" customFormat="1" ht="150" x14ac:dyDescent="0.3">
      <c r="A3" s="249" t="s">
        <v>230</v>
      </c>
      <c r="B3" s="57" t="s">
        <v>231</v>
      </c>
      <c r="D3" s="10" t="s">
        <v>739</v>
      </c>
      <c r="F3" s="58"/>
      <c r="H3" s="58"/>
      <c r="J3" s="49"/>
      <c r="L3" s="276"/>
      <c r="N3" s="39"/>
      <c r="P3" s="39"/>
      <c r="R3" s="39"/>
      <c r="T3" s="39"/>
    </row>
    <row r="4" spans="1:21" s="38" customFormat="1" ht="18.600000000000001" x14ac:dyDescent="0.3">
      <c r="A4" s="56"/>
      <c r="B4" s="47"/>
      <c r="D4" s="47"/>
      <c r="F4" s="47"/>
      <c r="H4" s="47"/>
      <c r="J4" s="48"/>
      <c r="L4" s="40"/>
      <c r="N4" s="48"/>
    </row>
    <row r="5" spans="1:21" s="53" customFormat="1" ht="74.25" customHeight="1" x14ac:dyDescent="0.3">
      <c r="A5" s="51"/>
      <c r="B5" s="52" t="s">
        <v>94</v>
      </c>
      <c r="D5" s="83" t="s">
        <v>95</v>
      </c>
      <c r="E5" s="45"/>
      <c r="F5" s="83" t="s">
        <v>96</v>
      </c>
      <c r="G5" s="45"/>
      <c r="H5" s="83" t="s">
        <v>97</v>
      </c>
      <c r="J5" s="46" t="s">
        <v>98</v>
      </c>
      <c r="K5" s="45"/>
      <c r="L5" s="46" t="s">
        <v>99</v>
      </c>
      <c r="M5" s="45"/>
      <c r="N5" s="46" t="s">
        <v>100</v>
      </c>
      <c r="O5" s="45"/>
      <c r="P5" s="46" t="s">
        <v>101</v>
      </c>
      <c r="Q5" s="45"/>
      <c r="R5" s="46" t="s">
        <v>102</v>
      </c>
      <c r="S5" s="45"/>
      <c r="T5" s="46" t="s">
        <v>103</v>
      </c>
    </row>
    <row r="6" spans="1:21" s="38" customFormat="1" ht="18.600000000000001" x14ac:dyDescent="0.3">
      <c r="A6" s="56"/>
      <c r="B6" s="47"/>
      <c r="D6" s="47"/>
      <c r="F6" s="47"/>
      <c r="H6" s="47"/>
      <c r="J6" s="48"/>
      <c r="L6" s="277"/>
      <c r="N6" s="48"/>
      <c r="P6" s="48"/>
      <c r="R6" s="48"/>
      <c r="T6" s="48"/>
    </row>
    <row r="7" spans="1:21" s="9" customFormat="1" ht="45" x14ac:dyDescent="0.3">
      <c r="A7" s="14"/>
      <c r="B7" s="23" t="s">
        <v>232</v>
      </c>
      <c r="D7" s="355" t="s">
        <v>738</v>
      </c>
      <c r="E7" s="350"/>
      <c r="F7" s="445" t="s">
        <v>709</v>
      </c>
      <c r="G7" s="38"/>
      <c r="H7" s="86" t="s">
        <v>614</v>
      </c>
      <c r="I7" s="38"/>
      <c r="J7" s="382"/>
      <c r="K7" s="38"/>
      <c r="L7" s="276" t="s">
        <v>607</v>
      </c>
      <c r="M7" s="38"/>
      <c r="N7" s="39"/>
      <c r="O7" s="40"/>
      <c r="P7" s="39"/>
      <c r="Q7" s="40"/>
      <c r="R7" s="39"/>
      <c r="S7" s="40"/>
      <c r="T7" s="39"/>
      <c r="U7" s="38"/>
    </row>
    <row r="8" spans="1:21" s="9" customFormat="1" ht="45" x14ac:dyDescent="0.3">
      <c r="A8" s="14"/>
      <c r="B8" s="54" t="s">
        <v>233</v>
      </c>
      <c r="D8" s="355" t="s">
        <v>738</v>
      </c>
      <c r="E8" s="350"/>
      <c r="F8" s="445" t="s">
        <v>709</v>
      </c>
      <c r="G8" s="40"/>
      <c r="H8" s="86" t="s">
        <v>608</v>
      </c>
      <c r="I8" s="40"/>
      <c r="J8" s="384"/>
      <c r="K8" s="40"/>
      <c r="L8" s="276" t="s">
        <v>609</v>
      </c>
      <c r="M8" s="40"/>
      <c r="N8" s="39"/>
      <c r="O8" s="40"/>
      <c r="P8" s="39"/>
      <c r="Q8" s="40"/>
      <c r="R8" s="39"/>
      <c r="S8" s="40"/>
      <c r="T8" s="39"/>
      <c r="U8" s="40"/>
    </row>
    <row r="9" spans="1:21" s="9" customFormat="1" ht="45" x14ac:dyDescent="0.3">
      <c r="A9" s="14"/>
      <c r="B9" s="54" t="s">
        <v>234</v>
      </c>
      <c r="D9" s="355" t="s">
        <v>738</v>
      </c>
      <c r="E9" s="350"/>
      <c r="F9" s="445" t="s">
        <v>709</v>
      </c>
      <c r="G9" s="40"/>
      <c r="H9" s="86" t="s">
        <v>608</v>
      </c>
      <c r="I9" s="40"/>
      <c r="J9" s="384"/>
      <c r="K9" s="40"/>
      <c r="L9" s="276"/>
      <c r="M9" s="40"/>
      <c r="N9" s="39"/>
      <c r="O9" s="40"/>
      <c r="P9" s="39"/>
      <c r="Q9" s="40"/>
      <c r="R9" s="39"/>
      <c r="S9" s="40"/>
      <c r="T9" s="39"/>
      <c r="U9" s="40"/>
    </row>
    <row r="10" spans="1:21" s="9" customFormat="1" ht="45" x14ac:dyDescent="0.3">
      <c r="A10" s="14"/>
      <c r="B10" s="54" t="s">
        <v>235</v>
      </c>
      <c r="D10" s="355" t="s">
        <v>738</v>
      </c>
      <c r="E10" s="350"/>
      <c r="F10" s="445" t="s">
        <v>709</v>
      </c>
      <c r="G10" s="40"/>
      <c r="H10" s="86" t="s">
        <v>610</v>
      </c>
      <c r="I10" s="40"/>
      <c r="J10" s="384"/>
      <c r="K10" s="40"/>
      <c r="L10" s="276"/>
      <c r="M10" s="40"/>
      <c r="N10" s="39"/>
      <c r="O10" s="40"/>
      <c r="P10" s="39"/>
      <c r="Q10" s="40"/>
      <c r="R10" s="39"/>
      <c r="S10" s="40"/>
      <c r="T10" s="39"/>
      <c r="U10" s="40"/>
    </row>
    <row r="11" spans="1:21" s="9" customFormat="1" ht="47.25" customHeight="1" x14ac:dyDescent="0.3">
      <c r="A11" s="14"/>
      <c r="B11" s="54" t="s">
        <v>236</v>
      </c>
      <c r="D11" s="355" t="s">
        <v>346</v>
      </c>
      <c r="E11" s="350"/>
      <c r="F11" s="445" t="s">
        <v>709</v>
      </c>
      <c r="G11" s="40"/>
      <c r="H11" s="86" t="s">
        <v>108</v>
      </c>
      <c r="I11" s="40"/>
      <c r="J11" s="384"/>
      <c r="K11" s="40"/>
      <c r="L11" s="276" t="s">
        <v>611</v>
      </c>
      <c r="M11" s="40"/>
      <c r="N11" s="39"/>
      <c r="O11" s="40"/>
      <c r="P11" s="39"/>
      <c r="Q11" s="40"/>
      <c r="R11" s="39"/>
      <c r="S11" s="40"/>
      <c r="T11" s="39"/>
      <c r="U11" s="40"/>
    </row>
    <row r="12" spans="1:21" s="9" customFormat="1" ht="53.25" customHeight="1" x14ac:dyDescent="0.3">
      <c r="A12" s="14"/>
      <c r="B12" s="54" t="s">
        <v>237</v>
      </c>
      <c r="D12" s="355" t="s">
        <v>738</v>
      </c>
      <c r="E12" s="350"/>
      <c r="F12" s="445" t="s">
        <v>709</v>
      </c>
      <c r="G12" s="40"/>
      <c r="H12" s="86" t="s">
        <v>612</v>
      </c>
      <c r="I12" s="40"/>
      <c r="J12" s="384"/>
      <c r="K12" s="40"/>
      <c r="L12" s="276" t="s">
        <v>61</v>
      </c>
      <c r="M12" s="40"/>
      <c r="N12" s="39"/>
      <c r="O12" s="40"/>
      <c r="P12" s="39"/>
      <c r="Q12" s="40"/>
      <c r="R12" s="39"/>
      <c r="S12" s="40"/>
      <c r="T12" s="39"/>
      <c r="U12" s="40"/>
    </row>
    <row r="13" spans="1:21" s="9" customFormat="1" ht="60" x14ac:dyDescent="0.3">
      <c r="A13" s="14"/>
      <c r="B13" s="54" t="s">
        <v>238</v>
      </c>
      <c r="D13" s="355" t="s">
        <v>738</v>
      </c>
      <c r="E13" s="350"/>
      <c r="F13" s="445" t="s">
        <v>709</v>
      </c>
      <c r="G13" s="40"/>
      <c r="H13" s="86" t="s">
        <v>615</v>
      </c>
      <c r="I13" s="40"/>
      <c r="J13" s="384"/>
      <c r="K13" s="40"/>
      <c r="L13" s="276" t="s">
        <v>613</v>
      </c>
      <c r="M13" s="40"/>
      <c r="N13" s="39"/>
      <c r="O13" s="40"/>
      <c r="P13" s="39"/>
      <c r="Q13" s="40"/>
      <c r="R13" s="39"/>
      <c r="S13" s="40"/>
      <c r="T13" s="39"/>
      <c r="U13" s="40"/>
    </row>
    <row r="14" spans="1:21" s="9" customFormat="1" ht="45" x14ac:dyDescent="0.3">
      <c r="A14" s="14"/>
      <c r="B14" s="54" t="s">
        <v>239</v>
      </c>
      <c r="D14" s="355" t="s">
        <v>776</v>
      </c>
      <c r="E14" s="350"/>
      <c r="F14" s="445" t="s">
        <v>709</v>
      </c>
      <c r="G14" s="40"/>
      <c r="H14" s="86" t="s">
        <v>615</v>
      </c>
      <c r="I14" s="40"/>
      <c r="J14" s="384"/>
      <c r="K14" s="40"/>
      <c r="L14" s="276" t="s">
        <v>61</v>
      </c>
      <c r="M14" s="40"/>
      <c r="N14" s="39"/>
      <c r="O14" s="40"/>
      <c r="P14" s="39"/>
      <c r="Q14" s="40"/>
      <c r="R14" s="39"/>
      <c r="S14" s="40"/>
      <c r="T14" s="39"/>
      <c r="U14" s="40"/>
    </row>
    <row r="15" spans="1:21" s="9" customFormat="1" ht="60" x14ac:dyDescent="0.3">
      <c r="A15" s="14"/>
      <c r="B15" s="54" t="s">
        <v>240</v>
      </c>
      <c r="D15" s="355" t="s">
        <v>346</v>
      </c>
      <c r="E15" s="350"/>
      <c r="F15" s="445" t="s">
        <v>709</v>
      </c>
      <c r="G15" s="40"/>
      <c r="H15" s="86" t="s">
        <v>108</v>
      </c>
      <c r="I15" s="40"/>
      <c r="J15" s="384"/>
      <c r="K15" s="40"/>
      <c r="L15" s="276" t="s">
        <v>616</v>
      </c>
      <c r="M15" s="40"/>
      <c r="N15" s="39"/>
      <c r="O15" s="40"/>
      <c r="P15" s="39"/>
      <c r="Q15" s="40"/>
      <c r="R15" s="39"/>
      <c r="S15" s="40"/>
      <c r="T15" s="39"/>
      <c r="U15" s="40"/>
    </row>
    <row r="16" spans="1:21" s="9" customFormat="1" ht="98.25" customHeight="1" x14ac:dyDescent="0.3">
      <c r="A16" s="14"/>
      <c r="B16" s="54" t="s">
        <v>241</v>
      </c>
      <c r="D16" s="355" t="s">
        <v>346</v>
      </c>
      <c r="E16" s="350"/>
      <c r="F16" s="445" t="s">
        <v>709</v>
      </c>
      <c r="G16" s="40"/>
      <c r="H16" s="86" t="s">
        <v>108</v>
      </c>
      <c r="I16" s="40"/>
      <c r="J16" s="384"/>
      <c r="K16" s="40"/>
      <c r="L16" s="276" t="s">
        <v>617</v>
      </c>
      <c r="M16" s="40"/>
      <c r="N16" s="39"/>
      <c r="O16" s="40"/>
      <c r="P16" s="39"/>
      <c r="Q16" s="40"/>
      <c r="R16" s="39"/>
      <c r="S16" s="40"/>
      <c r="T16" s="39"/>
      <c r="U16" s="40"/>
    </row>
    <row r="17" spans="1:21" s="9" customFormat="1" ht="75.75" customHeight="1" x14ac:dyDescent="0.3">
      <c r="A17" s="14"/>
      <c r="B17" s="54" t="s">
        <v>242</v>
      </c>
      <c r="D17" s="355" t="s">
        <v>346</v>
      </c>
      <c r="E17" s="350"/>
      <c r="F17" s="445" t="s">
        <v>709</v>
      </c>
      <c r="G17" s="40"/>
      <c r="H17" s="86" t="s">
        <v>108</v>
      </c>
      <c r="I17" s="40"/>
      <c r="J17" s="384"/>
      <c r="K17" s="40"/>
      <c r="L17" s="276" t="s">
        <v>618</v>
      </c>
      <c r="M17" s="40"/>
      <c r="N17" s="39"/>
      <c r="O17" s="40"/>
      <c r="P17" s="39"/>
      <c r="Q17" s="40"/>
      <c r="R17" s="39"/>
      <c r="S17" s="40"/>
      <c r="T17" s="39"/>
      <c r="U17" s="40"/>
    </row>
    <row r="18" spans="1:21" s="9" customFormat="1" ht="18.600000000000001" x14ac:dyDescent="0.3">
      <c r="A18" s="14"/>
      <c r="B18" s="54" t="s">
        <v>243</v>
      </c>
      <c r="D18" s="355" t="s">
        <v>346</v>
      </c>
      <c r="E18" s="350"/>
      <c r="F18" s="445" t="s">
        <v>709</v>
      </c>
      <c r="G18" s="40"/>
      <c r="H18" s="86" t="s">
        <v>108</v>
      </c>
      <c r="I18" s="40"/>
      <c r="J18" s="384"/>
      <c r="K18" s="40"/>
      <c r="L18" s="276" t="s">
        <v>619</v>
      </c>
      <c r="M18" s="40"/>
      <c r="N18" s="39"/>
      <c r="O18" s="40"/>
      <c r="P18" s="39"/>
      <c r="Q18" s="40"/>
      <c r="R18" s="39"/>
      <c r="S18" s="40"/>
      <c r="T18" s="39"/>
      <c r="U18" s="38"/>
    </row>
    <row r="19" spans="1:21" s="9" customFormat="1" ht="135.75" customHeight="1" x14ac:dyDescent="0.3">
      <c r="A19" s="14"/>
      <c r="B19" s="54" t="s">
        <v>244</v>
      </c>
      <c r="D19" s="355" t="s">
        <v>778</v>
      </c>
      <c r="E19" s="350"/>
      <c r="F19" s="445" t="s">
        <v>777</v>
      </c>
      <c r="G19" s="40"/>
      <c r="H19" s="86" t="s">
        <v>108</v>
      </c>
      <c r="I19" s="40"/>
      <c r="J19" s="385"/>
      <c r="K19" s="40"/>
      <c r="L19" s="276" t="s">
        <v>620</v>
      </c>
      <c r="M19" s="40"/>
      <c r="N19" s="39"/>
      <c r="O19" s="40"/>
      <c r="P19" s="39"/>
      <c r="Q19" s="40"/>
      <c r="R19" s="39"/>
      <c r="S19" s="40"/>
      <c r="T19" s="39"/>
      <c r="U19" s="40"/>
    </row>
    <row r="20" spans="1:21" s="215" customFormat="1" x14ac:dyDescent="0.35">
      <c r="A20" s="214"/>
      <c r="L20" s="278"/>
    </row>
    <row r="21" spans="1:21" x14ac:dyDescent="0.35">
      <c r="L21" s="278"/>
    </row>
    <row r="22" spans="1:21" x14ac:dyDescent="0.35">
      <c r="L22" s="278"/>
    </row>
    <row r="23" spans="1:21" x14ac:dyDescent="0.35">
      <c r="L23" s="270"/>
    </row>
  </sheetData>
  <mergeCells count="1">
    <mergeCell ref="J7:J19"/>
  </mergeCells>
  <pageMargins left="0.7" right="0.7" top="0.75" bottom="0.75" header="0.3" footer="0.3"/>
  <pageSetup paperSize="8"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99"/>
  <sheetViews>
    <sheetView showGridLines="0" topLeftCell="A11" zoomScale="115" zoomScaleNormal="115" workbookViewId="0">
      <selection activeCell="A31" sqref="A31"/>
    </sheetView>
  </sheetViews>
  <sheetFormatPr defaultColWidth="4" defaultRowHeight="24" customHeight="1" x14ac:dyDescent="0.3"/>
  <cols>
    <col min="1" max="1" width="4" style="4"/>
    <col min="2" max="2" width="48.5" style="4" customWidth="1"/>
    <col min="3" max="3" width="44.5" style="4" customWidth="1"/>
    <col min="4" max="4" width="38.8984375" style="4" customWidth="1"/>
    <col min="5" max="5" width="23" style="4" customWidth="1"/>
    <col min="6" max="10" width="26.5" style="4" customWidth="1"/>
    <col min="11" max="11" width="4" style="4" customWidth="1"/>
    <col min="12" max="33" width="4" style="4"/>
    <col min="34" max="34" width="12" style="4" bestFit="1" customWidth="1"/>
    <col min="35" max="16384" width="4" style="4"/>
  </cols>
  <sheetData>
    <row r="1" spans="1:14" ht="15" x14ac:dyDescent="0.3"/>
    <row r="2" spans="1:14" s="239" customFormat="1" ht="15" x14ac:dyDescent="0.3">
      <c r="A2" s="4"/>
      <c r="B2" s="405" t="s">
        <v>245</v>
      </c>
      <c r="C2" s="405"/>
      <c r="D2" s="405"/>
      <c r="E2" s="405"/>
      <c r="F2" s="405"/>
      <c r="G2" s="405"/>
      <c r="H2" s="405"/>
      <c r="I2" s="405"/>
      <c r="J2" s="405"/>
    </row>
    <row r="3" spans="1:14" x14ac:dyDescent="0.3">
      <c r="B3" s="367" t="s">
        <v>34</v>
      </c>
      <c r="C3" s="367"/>
      <c r="D3" s="367"/>
      <c r="E3" s="367"/>
      <c r="F3" s="367"/>
      <c r="G3" s="367"/>
      <c r="H3" s="367"/>
      <c r="I3" s="367"/>
      <c r="J3" s="367"/>
    </row>
    <row r="4" spans="1:14" ht="15" x14ac:dyDescent="0.3">
      <c r="B4" s="369" t="s">
        <v>246</v>
      </c>
      <c r="C4" s="369"/>
      <c r="D4" s="369"/>
      <c r="E4" s="369"/>
      <c r="F4" s="369"/>
      <c r="G4" s="369"/>
      <c r="H4" s="369"/>
      <c r="I4" s="369"/>
      <c r="J4" s="369"/>
    </row>
    <row r="5" spans="1:14" ht="15" x14ac:dyDescent="0.3">
      <c r="B5" s="369" t="s">
        <v>247</v>
      </c>
      <c r="C5" s="369"/>
      <c r="D5" s="369"/>
      <c r="E5" s="369"/>
      <c r="F5" s="369"/>
      <c r="G5" s="369"/>
      <c r="H5" s="369"/>
      <c r="I5" s="369"/>
      <c r="J5" s="369"/>
    </row>
    <row r="6" spans="1:14" ht="15" x14ac:dyDescent="0.3">
      <c r="B6" s="369" t="s">
        <v>248</v>
      </c>
      <c r="C6" s="369"/>
      <c r="D6" s="369"/>
      <c r="E6" s="369"/>
      <c r="F6" s="369"/>
      <c r="G6" s="369"/>
      <c r="H6" s="369"/>
      <c r="I6" s="369"/>
      <c r="J6" s="369"/>
    </row>
    <row r="7" spans="1:14" ht="15.75" customHeight="1" x14ac:dyDescent="0.3">
      <c r="B7" s="369" t="s">
        <v>249</v>
      </c>
      <c r="C7" s="369"/>
      <c r="D7" s="369"/>
      <c r="E7" s="369"/>
      <c r="F7" s="369"/>
      <c r="G7" s="369"/>
      <c r="H7" s="369"/>
      <c r="I7" s="369"/>
      <c r="J7" s="369"/>
    </row>
    <row r="8" spans="1:14" ht="15" x14ac:dyDescent="0.35">
      <c r="B8" s="406" t="s">
        <v>38</v>
      </c>
      <c r="C8" s="406"/>
      <c r="D8" s="406"/>
      <c r="E8" s="406"/>
      <c r="F8" s="406"/>
      <c r="G8" s="406"/>
      <c r="H8" s="406"/>
      <c r="I8" s="406"/>
      <c r="J8" s="406"/>
    </row>
    <row r="9" spans="1:14" ht="15" x14ac:dyDescent="0.3"/>
    <row r="10" spans="1:14" x14ac:dyDescent="0.3">
      <c r="B10" s="407" t="s">
        <v>250</v>
      </c>
      <c r="C10" s="407"/>
      <c r="D10" s="407"/>
      <c r="E10" s="407"/>
      <c r="F10" s="407"/>
      <c r="G10" s="407"/>
      <c r="H10" s="407"/>
      <c r="I10" s="407"/>
      <c r="J10" s="407"/>
    </row>
    <row r="11" spans="1:14" s="88" customFormat="1" ht="25.5" customHeight="1" x14ac:dyDescent="0.3">
      <c r="B11" s="408" t="s">
        <v>251</v>
      </c>
      <c r="C11" s="408"/>
      <c r="D11" s="408"/>
      <c r="E11" s="408"/>
      <c r="F11" s="408"/>
      <c r="G11" s="408"/>
      <c r="H11" s="408"/>
      <c r="I11" s="408"/>
      <c r="J11" s="408"/>
    </row>
    <row r="12" spans="1:14" s="89" customFormat="1" ht="15" x14ac:dyDescent="0.3">
      <c r="B12" s="409"/>
      <c r="C12" s="409"/>
      <c r="D12" s="409"/>
      <c r="E12" s="409"/>
      <c r="F12" s="409"/>
      <c r="G12" s="409"/>
      <c r="H12" s="409"/>
      <c r="I12" s="409"/>
      <c r="J12" s="409"/>
    </row>
    <row r="13" spans="1:14" s="89" customFormat="1" ht="18.600000000000001" x14ac:dyDescent="0.3">
      <c r="B13" s="404" t="s">
        <v>252</v>
      </c>
      <c r="C13" s="404"/>
      <c r="D13" s="404"/>
      <c r="E13" s="404"/>
      <c r="F13" s="404"/>
      <c r="G13" s="404"/>
      <c r="H13" s="404"/>
      <c r="I13" s="404"/>
      <c r="J13" s="404"/>
    </row>
    <row r="14" spans="1:14" s="89" customFormat="1" ht="15" x14ac:dyDescent="0.3">
      <c r="B14" s="90" t="s">
        <v>253</v>
      </c>
      <c r="C14" s="90" t="s">
        <v>254</v>
      </c>
      <c r="D14" s="4" t="s">
        <v>255</v>
      </c>
      <c r="E14" s="238" t="s">
        <v>256</v>
      </c>
      <c r="F14" s="238" t="s">
        <v>257</v>
      </c>
      <c r="G14" s="4" t="s">
        <v>258</v>
      </c>
      <c r="H14" s="91"/>
      <c r="I14" s="92"/>
    </row>
    <row r="15" spans="1:14" s="89" customFormat="1" ht="15" x14ac:dyDescent="0.3">
      <c r="B15" s="4" t="s">
        <v>624</v>
      </c>
      <c r="C15" s="4" t="s">
        <v>259</v>
      </c>
      <c r="D15" s="4">
        <v>994316206</v>
      </c>
      <c r="E15" s="4" t="s">
        <v>260</v>
      </c>
      <c r="F15" s="4" t="s">
        <v>260</v>
      </c>
      <c r="G15" s="93" t="e">
        <f>SUMIF(#REF!,Government_agencies[[#This Row],[Full name of agency]],#REF!)</f>
        <v>#REF!</v>
      </c>
      <c r="H15" s="92"/>
      <c r="I15" s="92"/>
    </row>
    <row r="16" spans="1:14" s="89" customFormat="1" ht="15" x14ac:dyDescent="0.3">
      <c r="B16" s="89" t="s">
        <v>625</v>
      </c>
      <c r="C16" s="4" t="s">
        <v>261</v>
      </c>
      <c r="D16" s="4" t="s">
        <v>262</v>
      </c>
      <c r="E16" s="4" t="s">
        <v>260</v>
      </c>
      <c r="F16" s="4" t="s">
        <v>260</v>
      </c>
      <c r="G16" s="93" t="e">
        <f>SUMIF(#REF!,Government_agencies[[#This Row],[Full name of agency]],#REF!)</f>
        <v>#REF!</v>
      </c>
      <c r="H16" s="92"/>
      <c r="I16" s="4"/>
      <c r="L16" s="91"/>
      <c r="M16" s="91"/>
      <c r="N16" s="91"/>
    </row>
    <row r="17" spans="2:14" s="89" customFormat="1" ht="15" x14ac:dyDescent="0.3">
      <c r="C17" s="4" t="s">
        <v>261</v>
      </c>
      <c r="D17" s="4" t="s">
        <v>262</v>
      </c>
      <c r="E17" s="4" t="s">
        <v>260</v>
      </c>
      <c r="F17" s="4" t="s">
        <v>260</v>
      </c>
      <c r="G17" s="93" t="e">
        <f>SUMIF(#REF!,Government_agencies[[#This Row],[Full name of agency]],#REF!)</f>
        <v>#REF!</v>
      </c>
      <c r="H17" s="92"/>
      <c r="I17" s="4"/>
      <c r="L17" s="92"/>
      <c r="M17" s="92"/>
      <c r="N17" s="92"/>
    </row>
    <row r="18" spans="2:14" s="89" customFormat="1" ht="15" x14ac:dyDescent="0.3">
      <c r="B18" s="89" t="s">
        <v>263</v>
      </c>
      <c r="C18" s="4" t="s">
        <v>264</v>
      </c>
      <c r="D18" s="4" t="s">
        <v>262</v>
      </c>
      <c r="E18" s="4" t="s">
        <v>260</v>
      </c>
      <c r="F18" s="4" t="s">
        <v>260</v>
      </c>
      <c r="G18" s="93" t="e">
        <f>SUMIF(#REF!,Government_agencies[[#This Row],[Full name of agency]],#REF!)</f>
        <v>#REF!</v>
      </c>
      <c r="L18" s="92"/>
      <c r="M18" s="92"/>
      <c r="N18" s="92"/>
    </row>
    <row r="19" spans="2:14" s="89" customFormat="1" ht="15" x14ac:dyDescent="0.3">
      <c r="B19" s="89" t="s">
        <v>265</v>
      </c>
      <c r="C19" s="4" t="s">
        <v>266</v>
      </c>
      <c r="D19" s="4" t="s">
        <v>262</v>
      </c>
      <c r="E19" s="4" t="s">
        <v>260</v>
      </c>
      <c r="F19" s="4" t="s">
        <v>260</v>
      </c>
      <c r="G19" s="93" t="e">
        <f>SUMIF(#REF!,Government_agencies[[#This Row],[Full name of agency]],#REF!)</f>
        <v>#REF!</v>
      </c>
      <c r="L19" s="92"/>
      <c r="M19" s="92"/>
      <c r="N19" s="92"/>
    </row>
    <row r="20" spans="2:14" s="89" customFormat="1" ht="15" x14ac:dyDescent="0.3">
      <c r="B20" s="89" t="s">
        <v>267</v>
      </c>
      <c r="C20" s="4" t="s">
        <v>268</v>
      </c>
      <c r="D20" s="4" t="s">
        <v>262</v>
      </c>
      <c r="E20" s="4" t="s">
        <v>260</v>
      </c>
      <c r="F20" s="4" t="s">
        <v>260</v>
      </c>
      <c r="G20" s="93" t="e">
        <f>SUMIF(#REF!,Government_agencies[[#This Row],[Full name of agency]],#REF!)</f>
        <v>#REF!</v>
      </c>
    </row>
    <row r="21" spans="2:14" s="89" customFormat="1" ht="15" x14ac:dyDescent="0.3">
      <c r="C21" s="4"/>
      <c r="D21" s="94"/>
    </row>
    <row r="22" spans="2:14" s="89" customFormat="1" ht="18.600000000000001" x14ac:dyDescent="0.3">
      <c r="B22" s="404" t="s">
        <v>269</v>
      </c>
      <c r="C22" s="404"/>
      <c r="D22" s="404"/>
      <c r="E22" s="404"/>
      <c r="F22" s="404"/>
      <c r="G22" s="404"/>
      <c r="H22" s="404"/>
      <c r="I22" s="404"/>
      <c r="J22" s="404"/>
    </row>
    <row r="23" spans="2:14" s="89" customFormat="1" ht="15" x14ac:dyDescent="0.3">
      <c r="B23" s="411" t="s">
        <v>270</v>
      </c>
      <c r="C23" s="412"/>
      <c r="D23" s="413"/>
      <c r="E23" s="91"/>
    </row>
    <row r="24" spans="2:14" s="89" customFormat="1" ht="15" x14ac:dyDescent="0.3">
      <c r="B24" s="95" t="s">
        <v>271</v>
      </c>
      <c r="C24" s="96" t="s">
        <v>272</v>
      </c>
      <c r="D24" s="97" t="s">
        <v>273</v>
      </c>
    </row>
    <row r="25" spans="2:14" s="89" customFormat="1" ht="15" x14ac:dyDescent="0.3"/>
    <row r="26" spans="2:14" s="89" customFormat="1" ht="15" x14ac:dyDescent="0.3">
      <c r="B26" s="90" t="s">
        <v>274</v>
      </c>
      <c r="C26" s="90" t="s">
        <v>275</v>
      </c>
      <c r="D26" s="4" t="s">
        <v>276</v>
      </c>
      <c r="E26" s="4" t="s">
        <v>277</v>
      </c>
      <c r="F26" s="4" t="s">
        <v>278</v>
      </c>
      <c r="G26" s="4" t="s">
        <v>279</v>
      </c>
      <c r="H26" s="4" t="s">
        <v>280</v>
      </c>
      <c r="I26" s="4" t="s">
        <v>256</v>
      </c>
      <c r="J26" s="4" t="s">
        <v>257</v>
      </c>
      <c r="K26" s="4" t="s">
        <v>281</v>
      </c>
    </row>
    <row r="27" spans="2:14" s="89" customFormat="1" ht="15" x14ac:dyDescent="0.3">
      <c r="B27" s="4" t="s">
        <v>668</v>
      </c>
      <c r="C27" s="4" t="s">
        <v>677</v>
      </c>
      <c r="D27" s="4">
        <v>57141</v>
      </c>
      <c r="E27" s="4" t="s">
        <v>626</v>
      </c>
      <c r="F27" s="4" t="s">
        <v>681</v>
      </c>
      <c r="G27" s="98" t="s">
        <v>68</v>
      </c>
      <c r="H27" s="98" t="s">
        <v>68</v>
      </c>
      <c r="I27" s="4" t="s">
        <v>61</v>
      </c>
      <c r="J27" s="4" t="s">
        <v>260</v>
      </c>
      <c r="K27" s="94"/>
    </row>
    <row r="28" spans="2:14" s="89" customFormat="1" ht="15" x14ac:dyDescent="0.3">
      <c r="B28" s="4" t="s">
        <v>669</v>
      </c>
      <c r="C28" s="4" t="s">
        <v>677</v>
      </c>
      <c r="D28" s="4" t="s">
        <v>262</v>
      </c>
      <c r="E28" s="4" t="s">
        <v>283</v>
      </c>
      <c r="F28" s="89" t="s">
        <v>681</v>
      </c>
      <c r="G28" s="98" t="s">
        <v>68</v>
      </c>
      <c r="H28" s="98" t="s">
        <v>68</v>
      </c>
      <c r="I28" s="4" t="s">
        <v>346</v>
      </c>
      <c r="J28" s="4" t="s">
        <v>260</v>
      </c>
      <c r="K28" s="94"/>
    </row>
    <row r="29" spans="2:14" s="89" customFormat="1" ht="15" x14ac:dyDescent="0.3">
      <c r="B29" s="89" t="s">
        <v>670</v>
      </c>
      <c r="C29" s="4" t="s">
        <v>677</v>
      </c>
      <c r="D29" s="4" t="s">
        <v>262</v>
      </c>
      <c r="E29" s="4" t="s">
        <v>283</v>
      </c>
      <c r="F29" s="89" t="s">
        <v>682</v>
      </c>
      <c r="G29" s="98" t="s">
        <v>68</v>
      </c>
      <c r="H29" s="98" t="s">
        <v>684</v>
      </c>
      <c r="I29" s="4" t="s">
        <v>260</v>
      </c>
      <c r="J29" s="4" t="s">
        <v>260</v>
      </c>
      <c r="K29" s="94"/>
    </row>
    <row r="30" spans="2:14" s="89" customFormat="1" ht="15" x14ac:dyDescent="0.3">
      <c r="B30" s="89" t="s">
        <v>671</v>
      </c>
      <c r="C30" s="4" t="s">
        <v>677</v>
      </c>
      <c r="D30" s="89">
        <v>71675264</v>
      </c>
      <c r="E30" s="4" t="s">
        <v>283</v>
      </c>
      <c r="F30" s="89" t="s">
        <v>681</v>
      </c>
      <c r="G30" s="98" t="s">
        <v>68</v>
      </c>
      <c r="H30" s="98" t="s">
        <v>68</v>
      </c>
      <c r="I30" s="4" t="s">
        <v>260</v>
      </c>
      <c r="J30" s="4" t="s">
        <v>260</v>
      </c>
      <c r="K30" s="94"/>
    </row>
    <row r="31" spans="2:14" s="89" customFormat="1" ht="15" x14ac:dyDescent="0.3">
      <c r="B31" s="89" t="s">
        <v>672</v>
      </c>
      <c r="C31" s="4" t="s">
        <v>677</v>
      </c>
      <c r="D31" s="89">
        <v>57412863</v>
      </c>
      <c r="E31" s="4" t="s">
        <v>283</v>
      </c>
      <c r="F31" s="89" t="s">
        <v>681</v>
      </c>
      <c r="G31" s="98"/>
      <c r="H31" s="98"/>
      <c r="I31" s="286"/>
      <c r="J31" s="286"/>
      <c r="K31" s="94" t="e">
        <f>SUMIF(#REF!,Companies[[#This Row],[Full company name]],#REF!)</f>
        <v>#REF!</v>
      </c>
    </row>
    <row r="32" spans="2:14" s="89" customFormat="1" ht="15" x14ac:dyDescent="0.3">
      <c r="B32" s="89" t="s">
        <v>673</v>
      </c>
      <c r="C32" s="4" t="s">
        <v>677</v>
      </c>
      <c r="E32" s="4" t="s">
        <v>283</v>
      </c>
      <c r="F32" s="89" t="s">
        <v>681</v>
      </c>
      <c r="G32" s="98"/>
      <c r="H32" s="98"/>
      <c r="I32" s="286"/>
      <c r="J32" s="286"/>
      <c r="K32" s="94" t="e">
        <f>SUMIF(#REF!,Companies[[#This Row],[Full company name]],#REF!)</f>
        <v>#REF!</v>
      </c>
    </row>
    <row r="33" spans="2:11" s="89" customFormat="1" ht="15" x14ac:dyDescent="0.3">
      <c r="B33" s="89" t="s">
        <v>674</v>
      </c>
      <c r="C33" s="89" t="s">
        <v>264</v>
      </c>
      <c r="D33" s="89">
        <v>15741</v>
      </c>
      <c r="E33" s="4" t="s">
        <v>283</v>
      </c>
      <c r="F33" s="89" t="s">
        <v>681</v>
      </c>
      <c r="G33" s="98"/>
      <c r="H33" s="98"/>
      <c r="I33" s="286"/>
      <c r="J33" s="286"/>
      <c r="K33" s="94" t="e">
        <f>SUMIF(#REF!,Companies[[#This Row],[Full company name]],#REF!)</f>
        <v>#REF!</v>
      </c>
    </row>
    <row r="34" spans="2:11" s="89" customFormat="1" ht="15" x14ac:dyDescent="0.3">
      <c r="B34" s="89" t="s">
        <v>675</v>
      </c>
      <c r="C34" s="4" t="s">
        <v>677</v>
      </c>
      <c r="D34" s="4"/>
      <c r="E34" s="4" t="s">
        <v>283</v>
      </c>
      <c r="F34" s="89" t="s">
        <v>681</v>
      </c>
      <c r="G34" s="98"/>
      <c r="H34" s="98"/>
      <c r="I34" s="286"/>
      <c r="J34" s="286"/>
      <c r="K34" s="94" t="e">
        <f>SUMIF(#REF!,Companies[[#This Row],[Full company name]],#REF!)</f>
        <v>#REF!</v>
      </c>
    </row>
    <row r="35" spans="2:11" s="89" customFormat="1" ht="15" x14ac:dyDescent="0.3">
      <c r="B35" s="89" t="s">
        <v>680</v>
      </c>
      <c r="C35" s="89" t="s">
        <v>677</v>
      </c>
      <c r="D35" s="4"/>
      <c r="E35" s="89" t="s">
        <v>284</v>
      </c>
      <c r="F35" s="89" t="s">
        <v>683</v>
      </c>
      <c r="G35" s="98"/>
      <c r="H35" s="98"/>
      <c r="I35" s="286"/>
      <c r="J35" s="286"/>
      <c r="K35" s="94" t="e">
        <f>SUMIF(#REF!,Companies[[#This Row],[Full company name]],#REF!)</f>
        <v>#REF!</v>
      </c>
    </row>
    <row r="36" spans="2:11" s="89" customFormat="1" ht="15" x14ac:dyDescent="0.3">
      <c r="B36" s="89" t="s">
        <v>679</v>
      </c>
      <c r="C36" s="89" t="s">
        <v>677</v>
      </c>
      <c r="D36" s="4"/>
      <c r="E36" s="89" t="s">
        <v>284</v>
      </c>
      <c r="F36" s="89" t="s">
        <v>683</v>
      </c>
      <c r="G36" s="98"/>
      <c r="H36" s="98"/>
      <c r="I36" s="286"/>
      <c r="J36" s="286"/>
      <c r="K36" s="94" t="e">
        <f>SUMIF(#REF!,Companies[[#This Row],[Full company name]],#REF!)</f>
        <v>#REF!</v>
      </c>
    </row>
    <row r="37" spans="2:11" s="89" customFormat="1" ht="15" x14ac:dyDescent="0.3">
      <c r="C37" s="4"/>
      <c r="F37" s="98"/>
      <c r="G37" s="98"/>
    </row>
    <row r="38" spans="2:11" s="89" customFormat="1" ht="18.600000000000001" x14ac:dyDescent="0.3">
      <c r="B38" s="404" t="s">
        <v>285</v>
      </c>
      <c r="C38" s="404"/>
      <c r="D38" s="404"/>
      <c r="E38" s="404"/>
      <c r="F38" s="404"/>
      <c r="G38" s="404"/>
      <c r="H38" s="404"/>
      <c r="I38" s="404"/>
      <c r="J38" s="404"/>
    </row>
    <row r="39" spans="2:11" s="89" customFormat="1" ht="15" x14ac:dyDescent="0.35">
      <c r="B39" s="90" t="s">
        <v>286</v>
      </c>
      <c r="C39" s="99" t="s">
        <v>287</v>
      </c>
      <c r="D39" s="99" t="s">
        <v>288</v>
      </c>
      <c r="E39" s="99" t="s">
        <v>289</v>
      </c>
      <c r="F39" s="4" t="s">
        <v>290</v>
      </c>
      <c r="G39" s="4" t="s">
        <v>291</v>
      </c>
      <c r="H39" s="4" t="s">
        <v>292</v>
      </c>
      <c r="I39" s="4" t="s">
        <v>293</v>
      </c>
      <c r="J39" s="4" t="s">
        <v>294</v>
      </c>
    </row>
    <row r="40" spans="2:11" s="89" customFormat="1" ht="15" x14ac:dyDescent="0.35">
      <c r="B40" s="4" t="s">
        <v>295</v>
      </c>
      <c r="C40" s="99" t="s">
        <v>296</v>
      </c>
      <c r="D40" s="99" t="s">
        <v>282</v>
      </c>
      <c r="E40" s="99" t="s">
        <v>297</v>
      </c>
      <c r="F40" s="99" t="s">
        <v>296</v>
      </c>
      <c r="H40" s="89" t="s">
        <v>214</v>
      </c>
      <c r="J40" s="89" t="s">
        <v>298</v>
      </c>
    </row>
    <row r="41" spans="2:11" s="89" customFormat="1" ht="15" x14ac:dyDescent="0.35">
      <c r="B41" s="4" t="s">
        <v>299</v>
      </c>
      <c r="C41" s="99" t="s">
        <v>300</v>
      </c>
      <c r="D41" s="99" t="s">
        <v>301</v>
      </c>
      <c r="E41" s="99" t="s">
        <v>302</v>
      </c>
      <c r="F41" s="99" t="s">
        <v>303</v>
      </c>
      <c r="H41" s="89" t="s">
        <v>304</v>
      </c>
      <c r="J41" s="89" t="s">
        <v>298</v>
      </c>
    </row>
    <row r="42" spans="2:11" s="89" customFormat="1" ht="15" x14ac:dyDescent="0.35">
      <c r="B42" s="4" t="s">
        <v>299</v>
      </c>
      <c r="C42" s="99" t="s">
        <v>300</v>
      </c>
      <c r="D42" s="99" t="s">
        <v>301</v>
      </c>
      <c r="E42" s="99" t="s">
        <v>305</v>
      </c>
      <c r="F42" s="99" t="s">
        <v>303</v>
      </c>
      <c r="H42" s="89" t="s">
        <v>219</v>
      </c>
      <c r="J42" s="89" t="s">
        <v>298</v>
      </c>
    </row>
    <row r="43" spans="2:11" s="89" customFormat="1" ht="15" x14ac:dyDescent="0.35">
      <c r="B43" s="4" t="s">
        <v>299</v>
      </c>
      <c r="C43" s="99" t="s">
        <v>300</v>
      </c>
      <c r="D43" s="99" t="s">
        <v>301</v>
      </c>
      <c r="E43" s="99" t="s">
        <v>306</v>
      </c>
      <c r="F43" s="99" t="s">
        <v>303</v>
      </c>
      <c r="H43" s="89" t="s">
        <v>219</v>
      </c>
      <c r="J43" s="89" t="s">
        <v>298</v>
      </c>
    </row>
    <row r="44" spans="2:11" s="89" customFormat="1" ht="15" x14ac:dyDescent="0.35">
      <c r="B44" s="4" t="s">
        <v>307</v>
      </c>
      <c r="C44" s="99" t="s">
        <v>308</v>
      </c>
      <c r="D44" s="99" t="s">
        <v>309</v>
      </c>
      <c r="E44" s="99" t="s">
        <v>310</v>
      </c>
      <c r="F44" s="99" t="s">
        <v>303</v>
      </c>
      <c r="H44" s="89" t="s">
        <v>216</v>
      </c>
      <c r="J44" s="89" t="s">
        <v>298</v>
      </c>
    </row>
    <row r="45" spans="2:11" s="89" customFormat="1" ht="15" x14ac:dyDescent="0.35">
      <c r="B45" s="4" t="s">
        <v>311</v>
      </c>
      <c r="C45" s="99" t="s">
        <v>312</v>
      </c>
      <c r="D45" s="99" t="s">
        <v>309</v>
      </c>
      <c r="E45" s="99" t="s">
        <v>313</v>
      </c>
      <c r="F45" s="99" t="s">
        <v>303</v>
      </c>
      <c r="G45" s="4"/>
      <c r="H45" s="89" t="s">
        <v>214</v>
      </c>
      <c r="I45" s="4"/>
      <c r="J45" s="89" t="s">
        <v>298</v>
      </c>
    </row>
    <row r="46" spans="2:11" s="89" customFormat="1" ht="15" x14ac:dyDescent="0.35">
      <c r="B46" s="4" t="s">
        <v>311</v>
      </c>
      <c r="C46" s="99" t="s">
        <v>312</v>
      </c>
      <c r="D46" s="99" t="s">
        <v>309</v>
      </c>
      <c r="E46" s="99" t="s">
        <v>297</v>
      </c>
      <c r="F46" s="99" t="s">
        <v>303</v>
      </c>
      <c r="G46" s="4"/>
      <c r="H46" s="89" t="s">
        <v>214</v>
      </c>
      <c r="I46" s="4"/>
      <c r="J46" s="89" t="s">
        <v>298</v>
      </c>
    </row>
    <row r="47" spans="2:11" s="89" customFormat="1" ht="15" x14ac:dyDescent="0.35">
      <c r="B47" s="89" t="s">
        <v>267</v>
      </c>
      <c r="C47" s="99"/>
      <c r="D47" s="99"/>
      <c r="E47" s="99"/>
      <c r="F47" s="99"/>
      <c r="G47" s="4"/>
      <c r="H47" s="89" t="s">
        <v>228</v>
      </c>
      <c r="I47" s="4"/>
      <c r="J47" s="89" t="s">
        <v>298</v>
      </c>
    </row>
    <row r="48" spans="2:11" s="89" customFormat="1" ht="15.6" thickBot="1" x14ac:dyDescent="0.35">
      <c r="B48" s="100"/>
      <c r="C48" s="101"/>
      <c r="D48" s="102"/>
      <c r="E48" s="101"/>
      <c r="F48" s="103"/>
      <c r="G48" s="103"/>
      <c r="H48" s="103"/>
      <c r="I48" s="103"/>
      <c r="J48" s="103"/>
    </row>
    <row r="49" spans="2:10" s="89" customFormat="1" ht="15" x14ac:dyDescent="0.3">
      <c r="B49" s="251"/>
      <c r="C49" s="251"/>
      <c r="D49" s="251"/>
      <c r="E49" s="251"/>
      <c r="F49" s="4"/>
      <c r="G49" s="4"/>
      <c r="H49" s="4"/>
      <c r="I49" s="4"/>
      <c r="J49" s="4"/>
    </row>
    <row r="50" spans="2:10" ht="15.6" thickBot="1" x14ac:dyDescent="0.35">
      <c r="B50" s="414"/>
      <c r="C50" s="415"/>
      <c r="D50" s="415"/>
      <c r="E50" s="415"/>
      <c r="F50" s="415"/>
      <c r="G50" s="415"/>
      <c r="H50" s="415"/>
      <c r="I50" s="415"/>
      <c r="J50" s="415"/>
    </row>
    <row r="51" spans="2:10" s="89" customFormat="1" ht="15" x14ac:dyDescent="0.3">
      <c r="B51" s="416"/>
      <c r="C51" s="417"/>
      <c r="D51" s="417"/>
      <c r="E51" s="417"/>
      <c r="F51" s="417"/>
      <c r="G51" s="417"/>
      <c r="H51" s="417"/>
      <c r="I51" s="417"/>
      <c r="J51" s="417"/>
    </row>
    <row r="52" spans="2:10" ht="15.6" thickBot="1" x14ac:dyDescent="0.35">
      <c r="B52" s="251"/>
      <c r="C52" s="251"/>
      <c r="D52" s="251"/>
      <c r="E52" s="251"/>
    </row>
    <row r="53" spans="2:10" s="89" customFormat="1" ht="15" x14ac:dyDescent="0.3">
      <c r="B53" s="376" t="s">
        <v>29</v>
      </c>
      <c r="C53" s="376"/>
      <c r="D53" s="376"/>
      <c r="E53" s="376"/>
      <c r="F53" s="376"/>
      <c r="G53" s="376"/>
      <c r="H53" s="376"/>
      <c r="I53" s="376"/>
      <c r="J53" s="376"/>
    </row>
    <row r="54" spans="2:10" ht="15" x14ac:dyDescent="0.3">
      <c r="B54" s="361" t="s">
        <v>30</v>
      </c>
      <c r="C54" s="361"/>
      <c r="D54" s="361"/>
      <c r="E54" s="361"/>
      <c r="F54" s="361"/>
      <c r="G54" s="361"/>
      <c r="H54" s="361"/>
      <c r="I54" s="361"/>
      <c r="J54" s="361"/>
    </row>
    <row r="55" spans="2:10" s="89" customFormat="1" ht="15" x14ac:dyDescent="0.3">
      <c r="B55" s="378" t="s">
        <v>314</v>
      </c>
      <c r="C55" s="378"/>
      <c r="D55" s="378"/>
      <c r="E55" s="378"/>
      <c r="F55" s="378"/>
      <c r="G55" s="378"/>
      <c r="H55" s="378"/>
      <c r="I55" s="378"/>
      <c r="J55" s="378"/>
    </row>
    <row r="56" spans="2:10" s="89" customFormat="1" ht="15" x14ac:dyDescent="0.3">
      <c r="B56" s="410"/>
      <c r="C56" s="410"/>
      <c r="D56" s="410"/>
      <c r="E56" s="410"/>
      <c r="F56" s="410"/>
      <c r="G56" s="410"/>
      <c r="H56" s="410"/>
      <c r="I56" s="410"/>
      <c r="J56" s="410"/>
    </row>
    <row r="57" spans="2:10" ht="15" x14ac:dyDescent="0.3"/>
    <row r="58" spans="2:10" ht="15" x14ac:dyDescent="0.3"/>
    <row r="59" spans="2:10" ht="16.5" customHeight="1" x14ac:dyDescent="0.3"/>
    <row r="60" spans="2:10" ht="15" x14ac:dyDescent="0.3"/>
    <row r="61" spans="2:10" ht="15" x14ac:dyDescent="0.3">
      <c r="F61" s="89"/>
      <c r="G61" s="89"/>
      <c r="H61" s="89"/>
      <c r="I61" s="89"/>
      <c r="J61" s="89"/>
    </row>
    <row r="62" spans="2:10" ht="15" x14ac:dyDescent="0.3"/>
    <row r="63" spans="2:10" ht="15" x14ac:dyDescent="0.3"/>
    <row r="64" spans="2:10" ht="15" x14ac:dyDescent="0.3"/>
    <row r="65" spans="2:10" ht="15" x14ac:dyDescent="0.3"/>
    <row r="66" spans="2:10" s="89" customFormat="1" ht="15" x14ac:dyDescent="0.3">
      <c r="B66" s="4"/>
      <c r="C66" s="4"/>
      <c r="D66" s="4"/>
      <c r="E66" s="4"/>
      <c r="F66" s="4"/>
      <c r="G66" s="4"/>
      <c r="H66" s="4"/>
      <c r="I66" s="4"/>
      <c r="J66" s="4"/>
    </row>
    <row r="67" spans="2:10" ht="15" x14ac:dyDescent="0.3"/>
    <row r="68" spans="2:10" ht="15" x14ac:dyDescent="0.3"/>
    <row r="69" spans="2:10" ht="15" x14ac:dyDescent="0.3"/>
    <row r="70" spans="2:10" ht="15" x14ac:dyDescent="0.3"/>
    <row r="71" spans="2:10" ht="15" x14ac:dyDescent="0.3"/>
    <row r="72" spans="2:10" ht="15" x14ac:dyDescent="0.3"/>
    <row r="73" spans="2:10" ht="15" x14ac:dyDescent="0.3"/>
    <row r="74" spans="2:10" ht="15" customHeight="1" x14ac:dyDescent="0.3"/>
    <row r="75" spans="2:10" ht="15" customHeight="1" x14ac:dyDescent="0.3"/>
    <row r="76" spans="2:10" ht="15" x14ac:dyDescent="0.3"/>
    <row r="77" spans="2:10" ht="15" x14ac:dyDescent="0.3"/>
    <row r="78" spans="2:10" ht="18.75" customHeight="1" x14ac:dyDescent="0.3"/>
    <row r="79" spans="2:10" ht="15" x14ac:dyDescent="0.3"/>
    <row r="80" spans="2:10" ht="15" x14ac:dyDescent="0.3"/>
    <row r="81" ht="15" x14ac:dyDescent="0.3"/>
    <row r="82" ht="15" x14ac:dyDescent="0.3"/>
    <row r="83" ht="15" x14ac:dyDescent="0.3"/>
    <row r="84" ht="15" x14ac:dyDescent="0.3"/>
    <row r="85" ht="15" x14ac:dyDescent="0.3"/>
    <row r="86" ht="15" x14ac:dyDescent="0.3"/>
    <row r="87" ht="15" x14ac:dyDescent="0.3"/>
    <row r="88" ht="15" x14ac:dyDescent="0.3"/>
    <row r="89" ht="15" x14ac:dyDescent="0.3"/>
    <row r="90" ht="15" x14ac:dyDescent="0.3"/>
    <row r="91" ht="15" x14ac:dyDescent="0.3"/>
    <row r="92" ht="15" x14ac:dyDescent="0.3"/>
    <row r="93" ht="15" x14ac:dyDescent="0.3"/>
    <row r="94" ht="15" x14ac:dyDescent="0.3"/>
    <row r="95" ht="15" x14ac:dyDescent="0.3"/>
    <row r="96" ht="15" x14ac:dyDescent="0.3"/>
    <row r="97" ht="15" x14ac:dyDescent="0.3"/>
    <row r="98" ht="15" x14ac:dyDescent="0.3"/>
    <row r="99" ht="15" x14ac:dyDescent="0.3"/>
  </sheetData>
  <mergeCells count="20">
    <mergeCell ref="B55:J55"/>
    <mergeCell ref="B56:J56"/>
    <mergeCell ref="B23:D23"/>
    <mergeCell ref="B38:J38"/>
    <mergeCell ref="B50:J50"/>
    <mergeCell ref="B51:J51"/>
    <mergeCell ref="B53:J53"/>
    <mergeCell ref="B54:J54"/>
    <mergeCell ref="B22:J22"/>
    <mergeCell ref="B2:J2"/>
    <mergeCell ref="B3:J3"/>
    <mergeCell ref="B4:J4"/>
    <mergeCell ref="B5:J5"/>
    <mergeCell ref="B6:J6"/>
    <mergeCell ref="B7:J7"/>
    <mergeCell ref="B8:J8"/>
    <mergeCell ref="B10:J10"/>
    <mergeCell ref="B11:J11"/>
    <mergeCell ref="B12:J12"/>
    <mergeCell ref="B13:J13"/>
  </mergeCells>
  <pageMargins left="0.25" right="0.25" top="0.75" bottom="0.75" header="0.3" footer="0.3"/>
  <pageSetup paperSize="8" fitToHeight="0" orientation="landscape" horizontalDpi="2400" verticalDpi="2400"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opLeftCell="A10" workbookViewId="0">
      <selection activeCell="E27" sqref="E27"/>
    </sheetView>
  </sheetViews>
  <sheetFormatPr defaultRowHeight="15.6" x14ac:dyDescent="0.3"/>
  <cols>
    <col min="1" max="1" width="33" customWidth="1"/>
    <col min="2" max="2" width="16.296875" customWidth="1"/>
    <col min="3" max="3" width="29" customWidth="1"/>
    <col min="4" max="4" width="33.19921875" customWidth="1"/>
    <col min="5" max="5" width="37.8984375" customWidth="1"/>
    <col min="6" max="6" width="22.8984375" customWidth="1"/>
    <col min="7" max="7" width="0.8984375" customWidth="1"/>
    <col min="9" max="9" width="51.3984375" customWidth="1"/>
  </cols>
  <sheetData>
    <row r="1" spans="1:9" x14ac:dyDescent="0.3">
      <c r="A1" s="297"/>
      <c r="B1" s="297"/>
      <c r="C1" s="297"/>
      <c r="D1" s="297"/>
      <c r="E1" s="297"/>
      <c r="F1" s="297"/>
      <c r="G1" s="297"/>
      <c r="H1" s="297"/>
      <c r="I1" s="297"/>
    </row>
    <row r="2" spans="1:9" x14ac:dyDescent="0.3">
      <c r="A2" s="366" t="s">
        <v>760</v>
      </c>
      <c r="B2" s="366"/>
      <c r="C2" s="366"/>
      <c r="D2" s="366"/>
      <c r="E2" s="366"/>
      <c r="F2" s="366"/>
      <c r="G2" s="366"/>
      <c r="H2" s="366"/>
      <c r="I2" s="366"/>
    </row>
    <row r="3" spans="1:9" ht="24" x14ac:dyDescent="0.3">
      <c r="A3" s="420" t="s">
        <v>34</v>
      </c>
      <c r="B3" s="420"/>
      <c r="C3" s="420"/>
      <c r="D3" s="420"/>
      <c r="E3" s="420"/>
      <c r="F3" s="420"/>
      <c r="G3" s="420"/>
      <c r="H3" s="420"/>
      <c r="I3" s="420"/>
    </row>
    <row r="4" spans="1:9" x14ac:dyDescent="0.3">
      <c r="A4" s="427" t="s">
        <v>761</v>
      </c>
      <c r="B4" s="427"/>
      <c r="C4" s="427"/>
      <c r="D4" s="427"/>
      <c r="E4" s="427"/>
      <c r="F4" s="427"/>
      <c r="G4" s="427"/>
      <c r="H4" s="427"/>
      <c r="I4" s="427"/>
    </row>
    <row r="5" spans="1:9" x14ac:dyDescent="0.3">
      <c r="A5" s="368" t="s">
        <v>762</v>
      </c>
      <c r="B5" s="368"/>
      <c r="C5" s="368"/>
      <c r="D5" s="368"/>
      <c r="E5" s="368"/>
      <c r="F5" s="368"/>
      <c r="G5" s="368"/>
      <c r="H5" s="368"/>
      <c r="I5" s="368"/>
    </row>
    <row r="6" spans="1:9" x14ac:dyDescent="0.3">
      <c r="A6" s="368" t="s">
        <v>315</v>
      </c>
      <c r="B6" s="368"/>
      <c r="C6" s="368"/>
      <c r="D6" s="368"/>
      <c r="E6" s="368"/>
      <c r="F6" s="368"/>
      <c r="G6" s="368"/>
      <c r="H6" s="368"/>
      <c r="I6" s="368"/>
    </row>
    <row r="7" spans="1:9" x14ac:dyDescent="0.3">
      <c r="A7" s="428" t="s">
        <v>316</v>
      </c>
      <c r="B7" s="428"/>
      <c r="C7" s="428"/>
      <c r="D7" s="428"/>
      <c r="E7" s="428"/>
      <c r="F7" s="428"/>
      <c r="G7" s="428"/>
      <c r="H7" s="428"/>
      <c r="I7" s="428"/>
    </row>
    <row r="8" spans="1:9" x14ac:dyDescent="0.3">
      <c r="A8" s="429" t="s">
        <v>763</v>
      </c>
      <c r="B8" s="429"/>
      <c r="C8" s="429"/>
      <c r="D8" s="429"/>
      <c r="E8" s="429"/>
      <c r="F8" s="429"/>
      <c r="G8" s="429"/>
      <c r="H8" s="429"/>
      <c r="I8" s="429"/>
    </row>
    <row r="9" spans="1:9" x14ac:dyDescent="0.3">
      <c r="A9" s="430" t="s">
        <v>317</v>
      </c>
      <c r="B9" s="430"/>
      <c r="C9" s="430"/>
      <c r="D9" s="430"/>
      <c r="E9" s="430"/>
      <c r="F9" s="430"/>
      <c r="G9" s="430"/>
      <c r="H9" s="430"/>
      <c r="I9" s="430"/>
    </row>
    <row r="10" spans="1:9" ht="16.2" x14ac:dyDescent="0.35">
      <c r="A10" s="431" t="s">
        <v>764</v>
      </c>
      <c r="B10" s="431"/>
      <c r="C10" s="431"/>
      <c r="D10" s="431"/>
      <c r="E10" s="431"/>
      <c r="F10" s="431"/>
      <c r="G10" s="431"/>
      <c r="H10" s="431"/>
      <c r="I10" s="431"/>
    </row>
    <row r="11" spans="1:9" x14ac:dyDescent="0.3">
      <c r="A11" s="297"/>
      <c r="B11" s="297"/>
      <c r="C11" s="297"/>
      <c r="D11" s="297"/>
      <c r="E11" s="297"/>
      <c r="F11" s="297"/>
      <c r="G11" s="297"/>
      <c r="H11" s="297"/>
      <c r="I11" s="297"/>
    </row>
    <row r="12" spans="1:9" ht="24" x14ac:dyDescent="0.3">
      <c r="A12" s="407" t="s">
        <v>318</v>
      </c>
      <c r="B12" s="407"/>
      <c r="C12" s="407"/>
      <c r="D12" s="407"/>
      <c r="E12" s="407"/>
      <c r="F12" s="407"/>
      <c r="G12" s="297"/>
      <c r="H12" s="432" t="s">
        <v>319</v>
      </c>
      <c r="I12" s="432"/>
    </row>
    <row r="13" spans="1:9" x14ac:dyDescent="0.3">
      <c r="A13" s="297"/>
      <c r="B13" s="297"/>
      <c r="C13" s="297"/>
      <c r="D13" s="297"/>
      <c r="E13" s="297"/>
      <c r="F13" s="297"/>
      <c r="G13" s="297"/>
      <c r="H13" s="426" t="s">
        <v>320</v>
      </c>
      <c r="I13" s="426"/>
    </row>
    <row r="14" spans="1:9" ht="16.2" x14ac:dyDescent="0.35">
      <c r="A14" s="418" t="s">
        <v>321</v>
      </c>
      <c r="B14" s="418"/>
      <c r="C14" s="418"/>
      <c r="D14" s="418"/>
      <c r="E14" s="418"/>
      <c r="F14" s="419"/>
      <c r="G14" s="301"/>
      <c r="H14" s="297"/>
      <c r="I14" s="297"/>
    </row>
    <row r="15" spans="1:9" ht="37.5" customHeight="1" x14ac:dyDescent="0.35">
      <c r="A15" s="301" t="s">
        <v>322</v>
      </c>
      <c r="B15" s="301" t="s">
        <v>277</v>
      </c>
      <c r="C15" s="301" t="s">
        <v>323</v>
      </c>
      <c r="D15" s="301" t="s">
        <v>324</v>
      </c>
      <c r="E15" s="301" t="s">
        <v>325</v>
      </c>
      <c r="F15" s="297" t="s">
        <v>294</v>
      </c>
      <c r="G15" s="301"/>
      <c r="H15" s="420" t="s">
        <v>326</v>
      </c>
      <c r="I15" s="420"/>
    </row>
    <row r="16" spans="1:9" ht="27" customHeight="1" x14ac:dyDescent="0.35">
      <c r="A16" s="301" t="s">
        <v>750</v>
      </c>
      <c r="B16" s="297" t="s">
        <v>283</v>
      </c>
      <c r="C16" s="301" t="s">
        <v>678</v>
      </c>
      <c r="D16" s="301" t="s">
        <v>751</v>
      </c>
      <c r="E16" s="105">
        <v>594767653</v>
      </c>
      <c r="F16" s="301" t="s">
        <v>530</v>
      </c>
      <c r="G16" s="301"/>
      <c r="H16" s="421" t="s">
        <v>765</v>
      </c>
      <c r="I16" s="421"/>
    </row>
    <row r="17" spans="1:9" ht="16.2" x14ac:dyDescent="0.35">
      <c r="A17" s="301" t="s">
        <v>752</v>
      </c>
      <c r="B17" s="297" t="s">
        <v>283</v>
      </c>
      <c r="C17" s="301" t="s">
        <v>753</v>
      </c>
      <c r="D17" s="301" t="s">
        <v>751</v>
      </c>
      <c r="E17" s="105">
        <v>3766800</v>
      </c>
      <c r="F17" s="301" t="s">
        <v>530</v>
      </c>
      <c r="G17" s="301"/>
      <c r="H17" s="421"/>
      <c r="I17" s="421"/>
    </row>
    <row r="18" spans="1:9" ht="16.2" x14ac:dyDescent="0.35">
      <c r="A18" s="301" t="s">
        <v>328</v>
      </c>
      <c r="B18" s="297" t="s">
        <v>284</v>
      </c>
      <c r="C18" s="301" t="s">
        <v>754</v>
      </c>
      <c r="D18" s="301" t="s">
        <v>751</v>
      </c>
      <c r="E18" s="105">
        <v>619195336</v>
      </c>
      <c r="F18" s="301" t="s">
        <v>530</v>
      </c>
      <c r="G18" s="301"/>
      <c r="H18" s="421"/>
      <c r="I18" s="421"/>
    </row>
    <row r="19" spans="1:9" ht="16.2" x14ac:dyDescent="0.35">
      <c r="A19" s="301" t="s">
        <v>327</v>
      </c>
      <c r="B19" s="297" t="s">
        <v>284</v>
      </c>
      <c r="C19" s="301" t="s">
        <v>755</v>
      </c>
      <c r="D19" s="301" t="s">
        <v>751</v>
      </c>
      <c r="E19" s="105">
        <f>17584197+1098462</f>
        <v>18682659</v>
      </c>
      <c r="F19" s="301" t="s">
        <v>530</v>
      </c>
      <c r="G19" s="301"/>
      <c r="H19" s="421"/>
      <c r="I19" s="421"/>
    </row>
    <row r="20" spans="1:9" ht="16.2" x14ac:dyDescent="0.35">
      <c r="A20" s="301"/>
      <c r="B20" s="297"/>
      <c r="C20" s="301"/>
      <c r="D20" s="301"/>
      <c r="E20" s="105"/>
      <c r="F20" s="301"/>
      <c r="G20" s="301"/>
      <c r="H20" s="422"/>
      <c r="I20" s="422"/>
    </row>
    <row r="21" spans="1:9" ht="16.2" x14ac:dyDescent="0.35">
      <c r="A21" s="301"/>
      <c r="B21" s="301"/>
      <c r="C21" s="301"/>
      <c r="D21" s="301"/>
      <c r="E21" s="301"/>
      <c r="F21" s="301"/>
      <c r="G21" s="301"/>
      <c r="H21" s="301"/>
      <c r="I21" s="301"/>
    </row>
    <row r="22" spans="1:9" ht="16.2" x14ac:dyDescent="0.35">
      <c r="A22" s="301"/>
      <c r="B22" s="301"/>
      <c r="C22" s="301"/>
      <c r="D22" s="444"/>
      <c r="E22" s="109"/>
      <c r="F22" s="301"/>
      <c r="G22" s="301"/>
      <c r="H22" s="301"/>
      <c r="I22" s="301"/>
    </row>
    <row r="23" spans="1:9" ht="16.8" thickBot="1" x14ac:dyDescent="0.4">
      <c r="A23" s="301"/>
      <c r="B23" s="301"/>
      <c r="C23" s="301"/>
      <c r="D23" s="303"/>
      <c r="E23" s="304"/>
      <c r="F23" s="301"/>
      <c r="G23" s="301"/>
      <c r="H23" s="301"/>
      <c r="I23" s="301"/>
    </row>
    <row r="24" spans="1:9" ht="16.8" thickBot="1" x14ac:dyDescent="0.4">
      <c r="A24" s="301"/>
      <c r="B24" s="301"/>
      <c r="C24" s="301"/>
      <c r="D24" s="302"/>
      <c r="E24" s="106">
        <v>1236412448</v>
      </c>
      <c r="F24" s="301"/>
      <c r="G24" s="301"/>
      <c r="H24" s="301"/>
      <c r="I24" s="301"/>
    </row>
    <row r="25" spans="1:9" ht="16.2" x14ac:dyDescent="0.35">
      <c r="A25" s="301"/>
      <c r="B25" s="301"/>
      <c r="C25" s="301"/>
      <c r="D25" s="301"/>
      <c r="E25" s="301"/>
      <c r="F25" s="301"/>
      <c r="G25" s="301"/>
      <c r="H25" s="301"/>
      <c r="I25" s="301"/>
    </row>
    <row r="26" spans="1:9" ht="16.2" x14ac:dyDescent="0.35">
      <c r="A26" s="301"/>
      <c r="B26" s="301"/>
      <c r="C26" s="301"/>
      <c r="D26" s="301"/>
      <c r="E26" s="301"/>
      <c r="F26" s="301"/>
      <c r="G26" s="301"/>
      <c r="H26" s="301"/>
      <c r="I26" s="301"/>
    </row>
    <row r="27" spans="1:9" ht="16.2" x14ac:dyDescent="0.35">
      <c r="A27" s="301"/>
      <c r="B27" s="301"/>
      <c r="C27" s="301"/>
      <c r="D27" s="301"/>
      <c r="E27" s="301"/>
      <c r="F27" s="301"/>
      <c r="G27" s="301"/>
      <c r="H27" s="301"/>
      <c r="I27" s="301"/>
    </row>
    <row r="28" spans="1:9" ht="24" x14ac:dyDescent="0.35">
      <c r="A28" s="305" t="s">
        <v>330</v>
      </c>
      <c r="B28" s="305"/>
      <c r="C28" s="306"/>
      <c r="D28" s="306"/>
      <c r="E28" s="306"/>
      <c r="F28" s="306"/>
      <c r="G28" s="301"/>
      <c r="H28" s="301"/>
      <c r="I28" s="301"/>
    </row>
    <row r="29" spans="1:9" ht="16.2" x14ac:dyDescent="0.35">
      <c r="A29" s="299" t="s">
        <v>331</v>
      </c>
      <c r="B29" s="107"/>
      <c r="C29" s="107"/>
      <c r="D29" s="107"/>
      <c r="E29" s="108"/>
      <c r="F29" s="107"/>
      <c r="G29" s="301"/>
      <c r="H29" s="301"/>
      <c r="I29" s="301"/>
    </row>
    <row r="30" spans="1:9" ht="16.2" x14ac:dyDescent="0.35">
      <c r="A30" s="299"/>
      <c r="B30" s="107"/>
      <c r="C30" s="107"/>
      <c r="D30" s="107"/>
      <c r="E30" s="108"/>
      <c r="F30" s="107"/>
      <c r="G30" s="301"/>
      <c r="H30" s="301"/>
      <c r="I30" s="301"/>
    </row>
    <row r="31" spans="1:9" ht="16.2" x14ac:dyDescent="0.35">
      <c r="A31" s="299"/>
      <c r="B31" s="107"/>
      <c r="C31" s="107"/>
      <c r="D31" s="107"/>
      <c r="E31" s="108"/>
      <c r="F31" s="107"/>
      <c r="G31" s="301"/>
      <c r="H31" s="301"/>
      <c r="I31" s="301"/>
    </row>
    <row r="32" spans="1:9" ht="16.2" x14ac:dyDescent="0.35">
      <c r="A32" s="107" t="s">
        <v>756</v>
      </c>
      <c r="B32" s="107"/>
      <c r="C32" s="107"/>
      <c r="D32" s="107"/>
      <c r="E32" s="108"/>
      <c r="F32" s="107"/>
      <c r="G32" s="301"/>
      <c r="H32" s="301"/>
      <c r="I32" s="301"/>
    </row>
    <row r="33" spans="1:9" ht="16.2" x14ac:dyDescent="0.35">
      <c r="A33" s="307" t="s">
        <v>322</v>
      </c>
      <c r="B33" s="308" t="s">
        <v>277</v>
      </c>
      <c r="C33" s="308" t="s">
        <v>323</v>
      </c>
      <c r="D33" s="308" t="s">
        <v>324</v>
      </c>
      <c r="E33" s="308" t="s">
        <v>757</v>
      </c>
      <c r="F33" s="308" t="s">
        <v>294</v>
      </c>
      <c r="G33" s="301"/>
      <c r="H33" s="301"/>
      <c r="I33" s="301"/>
    </row>
    <row r="34" spans="1:9" ht="16.2" x14ac:dyDescent="0.35">
      <c r="A34" s="307" t="s">
        <v>758</v>
      </c>
      <c r="B34" s="308" t="s">
        <v>283</v>
      </c>
      <c r="C34" s="308" t="s">
        <v>759</v>
      </c>
      <c r="D34" s="308" t="s">
        <v>751</v>
      </c>
      <c r="E34" s="308">
        <v>339416716</v>
      </c>
      <c r="F34" s="308" t="s">
        <v>530</v>
      </c>
      <c r="G34" s="301"/>
      <c r="H34" s="301"/>
      <c r="I34" s="301"/>
    </row>
    <row r="35" spans="1:9" ht="16.2" x14ac:dyDescent="0.35">
      <c r="A35" s="299"/>
      <c r="B35" s="107"/>
      <c r="C35" s="107"/>
      <c r="D35" s="107"/>
      <c r="E35" s="108"/>
      <c r="F35" s="107"/>
      <c r="G35" s="301"/>
      <c r="H35" s="301"/>
      <c r="I35" s="301"/>
    </row>
    <row r="36" spans="1:9" ht="16.2" x14ac:dyDescent="0.35">
      <c r="A36" s="299"/>
      <c r="B36" s="107"/>
      <c r="C36" s="107"/>
      <c r="D36" s="107"/>
      <c r="E36" s="108"/>
      <c r="F36" s="107"/>
      <c r="G36" s="301"/>
      <c r="H36" s="301"/>
      <c r="I36" s="301"/>
    </row>
    <row r="37" spans="1:9" ht="16.2" x14ac:dyDescent="0.35">
      <c r="A37" s="299"/>
      <c r="B37" s="107"/>
      <c r="C37" s="107"/>
      <c r="D37" s="107"/>
      <c r="E37" s="108"/>
      <c r="F37" s="107"/>
      <c r="G37" s="301"/>
      <c r="H37" s="301"/>
      <c r="I37" s="301"/>
    </row>
    <row r="38" spans="1:9" ht="16.2" x14ac:dyDescent="0.35">
      <c r="A38" s="299"/>
      <c r="B38" s="107"/>
      <c r="C38" s="107"/>
      <c r="D38" s="107"/>
      <c r="E38" s="108"/>
      <c r="F38" s="107"/>
      <c r="G38" s="301"/>
      <c r="H38" s="301"/>
      <c r="I38" s="301"/>
    </row>
    <row r="39" spans="1:9" ht="16.2" x14ac:dyDescent="0.35">
      <c r="A39" s="299"/>
      <c r="B39" s="107"/>
      <c r="C39" s="107"/>
      <c r="D39" s="107"/>
      <c r="E39" s="108"/>
      <c r="F39" s="107"/>
      <c r="G39" s="301"/>
      <c r="H39" s="301"/>
      <c r="I39" s="301"/>
    </row>
    <row r="40" spans="1:9" ht="16.2" x14ac:dyDescent="0.35">
      <c r="A40" s="299"/>
      <c r="B40" s="107"/>
      <c r="C40" s="107"/>
      <c r="D40" s="107"/>
      <c r="E40" s="108"/>
      <c r="F40" s="107"/>
      <c r="G40" s="301"/>
      <c r="H40" s="301"/>
      <c r="I40" s="301"/>
    </row>
    <row r="41" spans="1:9" ht="16.2" x14ac:dyDescent="0.35">
      <c r="A41" s="299"/>
      <c r="B41" s="107"/>
      <c r="C41" s="107"/>
      <c r="D41" s="107"/>
      <c r="E41" s="108"/>
      <c r="F41" s="107"/>
      <c r="G41" s="301"/>
      <c r="H41" s="301"/>
      <c r="I41" s="301"/>
    </row>
    <row r="42" spans="1:9" ht="16.2" x14ac:dyDescent="0.35">
      <c r="A42" s="298"/>
      <c r="B42" s="298"/>
      <c r="C42" s="298"/>
      <c r="D42" s="298"/>
      <c r="E42" s="298"/>
      <c r="F42" s="298"/>
      <c r="G42" s="301"/>
      <c r="H42" s="301"/>
      <c r="I42" s="301"/>
    </row>
    <row r="43" spans="1:9" ht="16.2" thickBot="1" x14ac:dyDescent="0.35">
      <c r="A43" s="423"/>
      <c r="B43" s="423"/>
      <c r="C43" s="423"/>
      <c r="D43" s="423"/>
      <c r="E43" s="423"/>
      <c r="F43" s="423"/>
      <c r="G43" s="423"/>
      <c r="H43" s="423"/>
      <c r="I43" s="423"/>
    </row>
    <row r="44" spans="1:9" x14ac:dyDescent="0.3">
      <c r="A44" s="424"/>
      <c r="B44" s="424"/>
      <c r="C44" s="424"/>
      <c r="D44" s="424"/>
      <c r="E44" s="424"/>
      <c r="F44" s="424"/>
      <c r="G44" s="424"/>
      <c r="H44" s="424"/>
      <c r="I44" s="424"/>
    </row>
    <row r="45" spans="1:9" ht="16.2" thickBot="1" x14ac:dyDescent="0.35">
      <c r="A45" s="414" t="s">
        <v>766</v>
      </c>
      <c r="B45" s="415"/>
      <c r="C45" s="415"/>
      <c r="D45" s="415"/>
      <c r="E45" s="415"/>
      <c r="F45" s="415"/>
      <c r="G45" s="415"/>
      <c r="H45" s="415"/>
      <c r="I45" s="415"/>
    </row>
    <row r="46" spans="1:9" x14ac:dyDescent="0.3">
      <c r="A46" s="416" t="s">
        <v>767</v>
      </c>
      <c r="B46" s="417"/>
      <c r="C46" s="417"/>
      <c r="D46" s="417"/>
      <c r="E46" s="417"/>
      <c r="F46" s="417"/>
      <c r="G46" s="417"/>
      <c r="H46" s="417"/>
      <c r="I46" s="417"/>
    </row>
    <row r="47" spans="1:9" ht="16.2" thickBot="1" x14ac:dyDescent="0.35">
      <c r="A47" s="425"/>
      <c r="B47" s="425"/>
      <c r="C47" s="425"/>
      <c r="D47" s="425"/>
      <c r="E47" s="425"/>
      <c r="F47" s="425"/>
      <c r="G47" s="425"/>
      <c r="H47" s="425"/>
      <c r="I47" s="425"/>
    </row>
    <row r="48" spans="1:9" x14ac:dyDescent="0.3">
      <c r="A48" s="378" t="s">
        <v>29</v>
      </c>
      <c r="B48" s="378"/>
      <c r="C48" s="378"/>
      <c r="D48" s="378"/>
      <c r="E48" s="378"/>
      <c r="F48" s="378"/>
      <c r="G48" s="378"/>
      <c r="H48" s="378"/>
      <c r="I48" s="378"/>
    </row>
    <row r="49" spans="1:9" x14ac:dyDescent="0.3">
      <c r="A49" s="361" t="s">
        <v>30</v>
      </c>
      <c r="B49" s="361"/>
      <c r="C49" s="361"/>
      <c r="D49" s="361"/>
      <c r="E49" s="361"/>
      <c r="F49" s="361"/>
      <c r="G49" s="361"/>
      <c r="H49" s="361"/>
      <c r="I49" s="361"/>
    </row>
    <row r="50" spans="1:9" x14ac:dyDescent="0.3">
      <c r="A50" s="378" t="s">
        <v>314</v>
      </c>
      <c r="B50" s="378"/>
      <c r="C50" s="378"/>
      <c r="D50" s="378"/>
      <c r="E50" s="378"/>
      <c r="F50" s="378"/>
      <c r="G50" s="378"/>
      <c r="H50" s="378"/>
      <c r="I50" s="378"/>
    </row>
    <row r="51" spans="1:9" ht="16.2" x14ac:dyDescent="0.35">
      <c r="A51" s="301"/>
      <c r="B51" s="301"/>
      <c r="C51" s="301"/>
      <c r="D51" s="301"/>
      <c r="E51" s="301"/>
      <c r="F51" s="301"/>
      <c r="G51" s="301"/>
      <c r="H51" s="301"/>
      <c r="I51" s="301"/>
    </row>
    <row r="52" spans="1:9" ht="16.2" x14ac:dyDescent="0.35">
      <c r="A52" s="301"/>
      <c r="B52" s="301"/>
      <c r="C52" s="301"/>
      <c r="D52" s="301"/>
      <c r="E52" s="301"/>
      <c r="F52" s="301"/>
      <c r="G52" s="301"/>
      <c r="H52" s="301"/>
      <c r="I52" s="301"/>
    </row>
    <row r="53" spans="1:9" ht="16.2" x14ac:dyDescent="0.35">
      <c r="A53" s="301"/>
      <c r="B53" s="301"/>
      <c r="C53" s="301"/>
      <c r="D53" s="301"/>
      <c r="E53" s="301"/>
      <c r="F53" s="301"/>
      <c r="G53" s="301"/>
      <c r="H53" s="301"/>
      <c r="I53" s="301"/>
    </row>
    <row r="54" spans="1:9" ht="16.2" x14ac:dyDescent="0.35">
      <c r="A54" s="301"/>
      <c r="B54" s="301"/>
      <c r="C54" s="301"/>
      <c r="D54" s="301"/>
      <c r="E54" s="301"/>
      <c r="F54" s="301"/>
      <c r="G54" s="301"/>
      <c r="H54" s="301"/>
      <c r="I54" s="301"/>
    </row>
    <row r="55" spans="1:9" ht="16.2" x14ac:dyDescent="0.35">
      <c r="A55" s="301"/>
      <c r="B55" s="301"/>
      <c r="C55" s="301"/>
      <c r="D55" s="301"/>
      <c r="E55" s="301"/>
      <c r="F55" s="301"/>
      <c r="G55" s="301"/>
      <c r="H55" s="301"/>
      <c r="I55" s="301"/>
    </row>
    <row r="56" spans="1:9" ht="16.2" x14ac:dyDescent="0.35">
      <c r="A56" s="301"/>
      <c r="B56" s="301"/>
      <c r="C56" s="301"/>
      <c r="D56" s="301"/>
      <c r="E56" s="301"/>
      <c r="F56" s="301"/>
      <c r="G56" s="301"/>
      <c r="H56" s="301"/>
      <c r="I56" s="301"/>
    </row>
    <row r="57" spans="1:9" ht="16.2" x14ac:dyDescent="0.35">
      <c r="A57" s="301"/>
      <c r="B57" s="301"/>
      <c r="C57" s="301"/>
      <c r="D57" s="301"/>
      <c r="E57" s="301"/>
      <c r="F57" s="301"/>
      <c r="G57" s="301"/>
      <c r="H57" s="301"/>
      <c r="I57" s="301"/>
    </row>
    <row r="58" spans="1:9" ht="16.2" x14ac:dyDescent="0.35">
      <c r="A58" s="301"/>
      <c r="B58" s="301"/>
      <c r="C58" s="301"/>
      <c r="D58" s="301"/>
      <c r="E58" s="301"/>
      <c r="F58" s="301"/>
      <c r="G58" s="301"/>
      <c r="H58" s="301"/>
      <c r="I58" s="301"/>
    </row>
    <row r="59" spans="1:9" ht="16.2" x14ac:dyDescent="0.35">
      <c r="A59" s="301"/>
      <c r="B59" s="301"/>
      <c r="C59" s="301"/>
      <c r="D59" s="301"/>
      <c r="E59" s="301"/>
      <c r="F59" s="301"/>
      <c r="G59" s="301"/>
      <c r="H59" s="301"/>
      <c r="I59" s="301"/>
    </row>
    <row r="60" spans="1:9" ht="16.2" x14ac:dyDescent="0.35">
      <c r="A60" s="301"/>
      <c r="B60" s="301"/>
      <c r="C60" s="301"/>
      <c r="D60" s="301"/>
      <c r="E60" s="301"/>
      <c r="F60" s="301"/>
      <c r="G60" s="301"/>
      <c r="H60" s="301"/>
      <c r="I60" s="301"/>
    </row>
    <row r="61" spans="1:9" ht="16.2" x14ac:dyDescent="0.35">
      <c r="A61" s="301"/>
      <c r="B61" s="301"/>
      <c r="C61" s="301"/>
      <c r="D61" s="301"/>
      <c r="E61" s="301"/>
      <c r="F61" s="301"/>
      <c r="G61" s="301"/>
      <c r="H61" s="301"/>
      <c r="I61" s="301"/>
    </row>
    <row r="62" spans="1:9" ht="16.2" x14ac:dyDescent="0.35">
      <c r="A62" s="301"/>
      <c r="B62" s="301"/>
      <c r="C62" s="301"/>
      <c r="D62" s="301"/>
      <c r="E62" s="301"/>
      <c r="F62" s="301"/>
      <c r="G62" s="301"/>
      <c r="H62" s="301"/>
      <c r="I62" s="301"/>
    </row>
  </sheetData>
  <protectedRanges>
    <protectedRange algorithmName="SHA-512" hashValue="19r0bVvPR7yZA0UiYij7Tv1CBk3noIABvFePbLhCJ4nk3L6A+Fy+RdPPS3STf+a52x4pG2PQK4FAkXK9epnlIA==" saltValue="gQC4yrLvnbJqxYZ0KSEoZA==" spinCount="100000" sqref="D20:F20 F22 A20:B20 E16:F19" name="Government revenues"/>
    <protectedRange algorithmName="SHA-512" hashValue="19r0bVvPR7yZA0UiYij7Tv1CBk3noIABvFePbLhCJ4nk3L6A+Fy+RdPPS3STf+a52x4pG2PQK4FAkXK9epnlIA==" saltValue="gQC4yrLvnbJqxYZ0KSEoZA==" spinCount="100000" sqref="A16:B19 D16:D19" name="Government revenues_2"/>
  </protectedRanges>
  <mergeCells count="24">
    <mergeCell ref="H13:I13"/>
    <mergeCell ref="A2:I2"/>
    <mergeCell ref="A3:I3"/>
    <mergeCell ref="A4:I4"/>
    <mergeCell ref="A5:I5"/>
    <mergeCell ref="A6:I6"/>
    <mergeCell ref="A7:I7"/>
    <mergeCell ref="A8:I8"/>
    <mergeCell ref="A9:I9"/>
    <mergeCell ref="A10:I10"/>
    <mergeCell ref="A12:F12"/>
    <mergeCell ref="H12:I12"/>
    <mergeCell ref="A50:I50"/>
    <mergeCell ref="A14:F14"/>
    <mergeCell ref="H15:I15"/>
    <mergeCell ref="H16:I19"/>
    <mergeCell ref="H20:I20"/>
    <mergeCell ref="A43:I43"/>
    <mergeCell ref="A44:I44"/>
    <mergeCell ref="A45:I45"/>
    <mergeCell ref="A46:I46"/>
    <mergeCell ref="A47:I47"/>
    <mergeCell ref="A48:I48"/>
    <mergeCell ref="A49:I49"/>
  </mergeCells>
  <dataValidations count="10">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E16:E20">
      <formula1>0.1</formula1>
      <formula2>0.2</formula2>
    </dataValidation>
    <dataValidation type="list" allowBlank="1" showInputMessage="1" showErrorMessage="1" promptTitle="Receiving government agency" prompt="Input the name of the government recipient here._x000a__x000a_Please refrain from using acronyms, and input complete name" sqref="D16:D19">
      <formula1>Government_entities_list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C16:C20"/>
    <dataValidation type="list" allowBlank="1" showInputMessage="1" showErrorMessage="1" sqref="A16:A20">
      <formula1>GFS_list</formula1>
    </dataValidation>
    <dataValidation type="whole" allowBlank="1" showInputMessage="1" showErrorMessage="1" sqref="D22:E22 D24:E24">
      <formula1>1</formula1>
      <formula2>2</formula2>
    </dataValidation>
    <dataValidation type="textLength" allowBlank="1" showInputMessage="1" showErrorMessage="1" errorTitle="Do not edit these cells" error="Please do not edit these cells" sqref="A48:I50">
      <formula1>9999999</formula1>
      <formula2>99999999</formula2>
    </dataValidation>
    <dataValidation type="textLength" allowBlank="1" showInputMessage="1" showErrorMessage="1" sqref="A1:F14 A43:I47 A21:C27 F21:I27 D21:E21 E23 D25:E27 G28:I42 G1:I20">
      <formula1>9999999</formula1>
      <formula2>99999999</formula2>
    </dataValidation>
    <dataValidation type="whole" allowBlank="1" showInputMessage="1" showErrorMessage="1" errorTitle="Please do not edit those cells" error="Please do not edit those cells" sqref="A42:F42">
      <formula1>10000</formula1>
      <formula2>50000</formula2>
    </dataValidation>
    <dataValidation allowBlank="1" showInputMessage="1" showErrorMessage="1" errorTitle="Please do not edit these cells" error="Please do not edit these cells" sqref="D15"/>
    <dataValidation type="textLength" allowBlank="1" showInputMessage="1" showErrorMessage="1" errorTitle="Please do not edit these cells" error="Please do not edit these cells" sqref="A28:F29 A15:C15 E15:F15">
      <formula1>10000</formula1>
      <formula2>50000</formula2>
    </dataValidation>
  </dataValidations>
  <hyperlinks>
    <hyperlink ref="H13" r:id="rId1" location="r5-1" display="EITI Requirement 5.1"/>
    <hyperlink ref="A14" r:id="rId2" location="r4-1" display="EITI Requirement 4.1"/>
    <hyperlink ref="A46:E46" r:id="rId3" display="Give us your feedback or report a conflict in the data! Write to us at  data@eiti.org"/>
    <hyperlink ref="A45:E45" r:id="rId4" display="For the latest version of Summary data templates, see  https://eiti.org/summary-data-template"/>
  </hyperlinks>
  <pageMargins left="0.7" right="0.7" top="0.75" bottom="0.75" header="0.3" footer="0.3"/>
  <drawing r:id="rId5"/>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'C:\Users\User\Downloads\[SURINAME en_eiti_summary_data 2020 (2).xlsx]Lists'!#REF!</xm:f>
          </x14:formula1>
          <xm:sqref>F16:F20</xm:sqref>
        </x14:dataValidation>
        <x14:dataValidation type="list" allowBlank="1" showInputMessage="1" showErrorMessage="1" promptTitle="Receiving government agency" prompt="Input the name of the government recipient here._x000a__x000a_Please refrain from using acronyms, and input complete name">
          <x14:formula1>
            <xm:f>'C:\Users\User\Downloads\[SURINAME en_eiti_summary_data 2020 (2).xlsx]Part 3 - Reporting entities'!#REF!</xm:f>
          </x14:formula1>
          <xm:sqref>D20</xm:sqref>
        </x14:dataValidation>
        <x14:dataValidation type="list" allowBlank="1" showInputMessage="1" showErrorMessage="1" promptTitle="Please select sector" prompt="Please select the relevant sector from the list">
          <x14:formula1>
            <xm:f>'C:\Users\User\Downloads\[SURINAME en_eiti_summary_data 2020 (2).xlsx]Lists'!#REF!</xm:f>
          </x14:formula1>
          <xm:sqref>B20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M18" sqref="M18"/>
    </sheetView>
  </sheetViews>
  <sheetFormatPr defaultRowHeight="15.6" x14ac:dyDescent="0.3"/>
  <cols>
    <col min="2" max="2" width="18.796875" customWidth="1"/>
    <col min="3" max="3" width="32.19921875" customWidth="1"/>
    <col min="9" max="9" width="19.69921875" customWidth="1"/>
    <col min="13" max="13" width="26.69921875" customWidth="1"/>
  </cols>
  <sheetData>
    <row r="1" spans="1:13" ht="16.2" x14ac:dyDescent="0.35">
      <c r="A1" s="301"/>
      <c r="B1" s="366" t="s">
        <v>779</v>
      </c>
      <c r="C1" s="366"/>
      <c r="D1" s="366"/>
      <c r="E1" s="366"/>
      <c r="F1" s="366"/>
      <c r="G1" s="366"/>
      <c r="H1" s="366"/>
      <c r="I1" s="366"/>
      <c r="J1" s="366"/>
      <c r="K1" s="366"/>
      <c r="L1" s="366"/>
      <c r="M1" s="366"/>
    </row>
    <row r="2" spans="1:13" ht="21.6" x14ac:dyDescent="0.35">
      <c r="A2" s="303"/>
      <c r="B2" s="438" t="s">
        <v>332</v>
      </c>
      <c r="C2" s="438"/>
      <c r="D2" s="438"/>
      <c r="E2" s="438"/>
      <c r="F2" s="438"/>
      <c r="G2" s="438"/>
      <c r="H2" s="438"/>
      <c r="I2" s="438"/>
      <c r="J2" s="438"/>
      <c r="K2" s="438"/>
      <c r="L2" s="438"/>
      <c r="M2" s="438"/>
    </row>
    <row r="3" spans="1:13" ht="16.2" x14ac:dyDescent="0.35">
      <c r="A3" s="301"/>
      <c r="B3" s="433" t="s">
        <v>780</v>
      </c>
      <c r="C3" s="433"/>
      <c r="D3" s="433"/>
      <c r="E3" s="433"/>
      <c r="F3" s="433"/>
      <c r="G3" s="433"/>
      <c r="H3" s="433"/>
      <c r="I3" s="433"/>
      <c r="J3" s="433"/>
      <c r="K3" s="433"/>
      <c r="L3" s="433"/>
      <c r="M3" s="433"/>
    </row>
    <row r="4" spans="1:13" ht="16.2" x14ac:dyDescent="0.35">
      <c r="A4" s="301"/>
      <c r="B4" s="433" t="s">
        <v>781</v>
      </c>
      <c r="C4" s="433"/>
      <c r="D4" s="433"/>
      <c r="E4" s="433"/>
      <c r="F4" s="433"/>
      <c r="G4" s="433"/>
      <c r="H4" s="433"/>
      <c r="I4" s="433"/>
      <c r="J4" s="433"/>
      <c r="K4" s="433"/>
      <c r="L4" s="433"/>
      <c r="M4" s="433"/>
    </row>
    <row r="5" spans="1:13" ht="16.2" x14ac:dyDescent="0.35">
      <c r="A5" s="301"/>
      <c r="B5" s="433" t="s">
        <v>333</v>
      </c>
      <c r="C5" s="433"/>
      <c r="D5" s="433"/>
      <c r="E5" s="433"/>
      <c r="F5" s="433"/>
      <c r="G5" s="433"/>
      <c r="H5" s="433"/>
      <c r="I5" s="433"/>
      <c r="J5" s="433"/>
      <c r="K5" s="433"/>
      <c r="L5" s="433"/>
      <c r="M5" s="433"/>
    </row>
    <row r="6" spans="1:13" ht="16.2" x14ac:dyDescent="0.35">
      <c r="A6" s="301"/>
      <c r="B6" s="433" t="s">
        <v>334</v>
      </c>
      <c r="C6" s="433"/>
      <c r="D6" s="433"/>
      <c r="E6" s="433"/>
      <c r="F6" s="433"/>
      <c r="G6" s="433"/>
      <c r="H6" s="433"/>
      <c r="I6" s="433"/>
      <c r="J6" s="433"/>
      <c r="K6" s="433"/>
      <c r="L6" s="433"/>
      <c r="M6" s="433"/>
    </row>
    <row r="7" spans="1:13" ht="16.2" x14ac:dyDescent="0.35">
      <c r="A7" s="301"/>
      <c r="B7" s="433" t="s">
        <v>782</v>
      </c>
      <c r="C7" s="433"/>
      <c r="D7" s="433"/>
      <c r="E7" s="433"/>
      <c r="F7" s="433"/>
      <c r="G7" s="433"/>
      <c r="H7" s="433"/>
      <c r="I7" s="433"/>
      <c r="J7" s="433"/>
      <c r="K7" s="433"/>
      <c r="L7" s="433"/>
      <c r="M7" s="433"/>
    </row>
    <row r="8" spans="1:13" ht="16.2" x14ac:dyDescent="0.35">
      <c r="A8" s="301"/>
      <c r="B8" s="431" t="s">
        <v>764</v>
      </c>
      <c r="C8" s="431"/>
      <c r="D8" s="431"/>
      <c r="E8" s="431"/>
      <c r="F8" s="431"/>
      <c r="G8" s="431"/>
      <c r="H8" s="431"/>
      <c r="I8" s="431"/>
      <c r="J8" s="431"/>
      <c r="K8" s="431"/>
      <c r="L8" s="431"/>
      <c r="M8" s="431"/>
    </row>
    <row r="9" spans="1:13" ht="16.2" x14ac:dyDescent="0.35">
      <c r="A9" s="303"/>
      <c r="B9" s="434"/>
      <c r="C9" s="434"/>
      <c r="D9" s="434"/>
      <c r="E9" s="434"/>
      <c r="F9" s="434"/>
      <c r="G9" s="434"/>
      <c r="H9" s="434"/>
      <c r="I9" s="434"/>
      <c r="J9" s="434"/>
      <c r="K9" s="434"/>
      <c r="L9" s="434"/>
      <c r="M9" s="434"/>
    </row>
    <row r="10" spans="1:13" ht="24" x14ac:dyDescent="0.35">
      <c r="A10" s="303"/>
      <c r="B10" s="407" t="s">
        <v>335</v>
      </c>
      <c r="C10" s="407"/>
      <c r="D10" s="407"/>
      <c r="E10" s="407"/>
      <c r="F10" s="407"/>
      <c r="G10" s="407"/>
      <c r="H10" s="407"/>
      <c r="I10" s="407"/>
      <c r="J10" s="407"/>
      <c r="K10" s="407"/>
      <c r="L10" s="407"/>
      <c r="M10" s="407"/>
    </row>
    <row r="11" spans="1:13" ht="16.2" x14ac:dyDescent="0.35">
      <c r="A11" s="301"/>
      <c r="B11" s="301"/>
      <c r="C11" s="301"/>
      <c r="D11" s="301"/>
      <c r="E11" s="301"/>
      <c r="F11" s="301"/>
      <c r="G11" s="301"/>
      <c r="H11" s="301"/>
      <c r="I11" s="301"/>
      <c r="J11" s="301"/>
      <c r="K11" s="301"/>
      <c r="L11" s="301"/>
      <c r="M11" s="301"/>
    </row>
    <row r="12" spans="1:13" x14ac:dyDescent="0.3">
      <c r="A12" s="418" t="s">
        <v>336</v>
      </c>
      <c r="B12" s="418"/>
      <c r="C12" s="418"/>
      <c r="D12" s="418"/>
      <c r="E12" s="418"/>
      <c r="F12" s="418"/>
      <c r="G12" s="418"/>
      <c r="H12" s="418"/>
      <c r="I12" s="418"/>
      <c r="J12" s="418"/>
      <c r="K12" s="418"/>
      <c r="L12" s="418"/>
      <c r="M12" s="418"/>
    </row>
    <row r="13" spans="1:13" ht="16.2" x14ac:dyDescent="0.35">
      <c r="A13" s="301" t="s">
        <v>277</v>
      </c>
      <c r="B13" s="301" t="s">
        <v>337</v>
      </c>
      <c r="C13" s="301" t="s">
        <v>324</v>
      </c>
      <c r="D13" s="301" t="s">
        <v>323</v>
      </c>
      <c r="E13" s="301" t="s">
        <v>338</v>
      </c>
      <c r="F13" s="301" t="s">
        <v>339</v>
      </c>
      <c r="G13" s="301" t="s">
        <v>340</v>
      </c>
      <c r="H13" s="301" t="s">
        <v>341</v>
      </c>
      <c r="I13" s="301" t="s">
        <v>325</v>
      </c>
      <c r="J13" s="301" t="s">
        <v>342</v>
      </c>
      <c r="K13" s="301" t="s">
        <v>343</v>
      </c>
      <c r="L13" s="301" t="s">
        <v>344</v>
      </c>
      <c r="M13" s="301" t="s">
        <v>345</v>
      </c>
    </row>
    <row r="14" spans="1:13" ht="16.2" x14ac:dyDescent="0.35">
      <c r="A14" s="301" t="e">
        <f>VLOOKUP(B14,[4]!Companies[#Data],3,FALSE)</f>
        <v>#REF!</v>
      </c>
      <c r="B14" s="301" t="s">
        <v>675</v>
      </c>
      <c r="C14" s="301" t="s">
        <v>751</v>
      </c>
      <c r="D14" s="301" t="s">
        <v>678</v>
      </c>
      <c r="E14" s="301" t="s">
        <v>346</v>
      </c>
      <c r="F14" s="301" t="s">
        <v>346</v>
      </c>
      <c r="G14" s="301"/>
      <c r="H14" s="301" t="s">
        <v>530</v>
      </c>
      <c r="I14" s="110">
        <v>129398</v>
      </c>
      <c r="J14" s="301" t="s">
        <v>346</v>
      </c>
      <c r="K14" s="301">
        <v>0</v>
      </c>
      <c r="L14" s="301"/>
      <c r="M14" s="301"/>
    </row>
    <row r="15" spans="1:13" ht="16.8" thickBot="1" x14ac:dyDescent="0.4">
      <c r="A15" s="301"/>
      <c r="B15" s="301"/>
      <c r="C15" s="301"/>
      <c r="D15" s="301"/>
      <c r="E15" s="301"/>
      <c r="F15" s="105"/>
      <c r="G15" s="301"/>
      <c r="H15" s="301"/>
      <c r="I15" s="301"/>
      <c r="J15" s="301"/>
      <c r="K15" s="301"/>
      <c r="L15" s="301"/>
      <c r="M15" s="301"/>
    </row>
    <row r="16" spans="1:13" ht="16.8" thickBot="1" x14ac:dyDescent="0.4">
      <c r="A16" s="301"/>
      <c r="B16" s="301"/>
      <c r="C16" s="301"/>
      <c r="D16" s="301"/>
      <c r="E16" s="301"/>
      <c r="F16" s="105"/>
      <c r="G16" s="311" t="s">
        <v>329</v>
      </c>
      <c r="H16" s="312"/>
      <c r="I16" s="106">
        <f>SUMIF(Table105[Reporting currency],"USD",Table105[Revenue value])+(IFERROR(SUMIF(Table105[Reporting currency],"&lt;&gt;USD",Table105[Revenue value])/'[4]Part 1 - About'!$E$45,0))</f>
        <v>0</v>
      </c>
      <c r="J16" s="301"/>
      <c r="K16" s="301"/>
      <c r="L16" s="301"/>
      <c r="M16" s="301"/>
    </row>
    <row r="17" spans="1:13" ht="16.8" thickBot="1" x14ac:dyDescent="0.4">
      <c r="A17" s="301"/>
      <c r="B17" s="301"/>
      <c r="C17" s="301"/>
      <c r="D17" s="301"/>
      <c r="E17" s="301"/>
      <c r="F17" s="105"/>
      <c r="G17" s="313"/>
      <c r="H17" s="313"/>
      <c r="I17" s="109"/>
      <c r="J17" s="301"/>
      <c r="K17" s="301"/>
      <c r="L17" s="301"/>
      <c r="M17" s="301"/>
    </row>
    <row r="18" spans="1:13" ht="16.8" thickBot="1" x14ac:dyDescent="0.4">
      <c r="A18" s="301"/>
      <c r="B18" s="301"/>
      <c r="C18" s="301"/>
      <c r="D18" s="301"/>
      <c r="E18" s="301"/>
      <c r="F18" s="105"/>
      <c r="G18" s="302" t="str">
        <f>"Total in "&amp;'[4]Part 1 - About'!$E$44</f>
        <v>Total in SRD</v>
      </c>
      <c r="H18" s="312"/>
      <c r="I18" s="106">
        <f>IF('[4]Part 1 - About'!$E$44="USD",0,SUMIF(Table105[Reporting currency],'[4]Part 1 - About'!$E$44,Table105[Revenue value]))+(IFERROR(SUMIF(Table105[Reporting currency],"USD",Table105[Revenue value])*'[4]Part 1 - About'!$E$45,0))</f>
        <v>129398</v>
      </c>
      <c r="J18" s="301"/>
      <c r="K18" s="301"/>
      <c r="L18" s="301"/>
      <c r="M18" s="301"/>
    </row>
    <row r="19" spans="1:13" ht="16.2" x14ac:dyDescent="0.35">
      <c r="A19" s="301"/>
      <c r="B19" s="301"/>
      <c r="C19" s="301"/>
      <c r="D19" s="301"/>
      <c r="E19" s="301"/>
      <c r="F19" s="301"/>
      <c r="G19" s="301"/>
      <c r="H19" s="301"/>
      <c r="I19" s="301"/>
      <c r="J19" s="301"/>
      <c r="K19" s="301"/>
      <c r="L19" s="301"/>
      <c r="M19" s="301"/>
    </row>
    <row r="20" spans="1:13" ht="21.6" x14ac:dyDescent="0.35">
      <c r="A20" s="303"/>
      <c r="B20" s="435" t="s">
        <v>330</v>
      </c>
      <c r="C20" s="435"/>
      <c r="D20" s="435"/>
      <c r="E20" s="435"/>
      <c r="F20" s="435"/>
      <c r="G20" s="435"/>
      <c r="H20" s="435"/>
      <c r="I20" s="435"/>
      <c r="J20" s="435"/>
      <c r="K20" s="435"/>
      <c r="L20" s="435"/>
      <c r="M20" s="435"/>
    </row>
    <row r="21" spans="1:13" ht="16.2" x14ac:dyDescent="0.35">
      <c r="A21" s="301"/>
      <c r="B21" s="436" t="s">
        <v>331</v>
      </c>
      <c r="C21" s="436"/>
      <c r="D21" s="436"/>
      <c r="E21" s="436"/>
      <c r="F21" s="436"/>
      <c r="G21" s="436"/>
      <c r="H21" s="436"/>
      <c r="I21" s="436"/>
      <c r="J21" s="436"/>
      <c r="K21" s="436"/>
      <c r="L21" s="436"/>
      <c r="M21" s="436"/>
    </row>
    <row r="22" spans="1:13" ht="16.2" x14ac:dyDescent="0.35">
      <c r="A22" s="301"/>
      <c r="B22" s="436"/>
      <c r="C22" s="436"/>
      <c r="D22" s="436"/>
      <c r="E22" s="436"/>
      <c r="F22" s="436"/>
      <c r="G22" s="436"/>
      <c r="H22" s="436"/>
      <c r="I22" s="436"/>
      <c r="J22" s="436"/>
      <c r="K22" s="436"/>
      <c r="L22" s="436"/>
      <c r="M22" s="436"/>
    </row>
    <row r="23" spans="1:13" ht="16.2" x14ac:dyDescent="0.35">
      <c r="A23" s="301"/>
      <c r="B23" s="314" t="s">
        <v>756</v>
      </c>
      <c r="C23" s="314"/>
      <c r="D23" s="314"/>
      <c r="E23" s="314"/>
      <c r="F23" s="314"/>
      <c r="G23" s="314"/>
      <c r="H23" s="314"/>
      <c r="I23" s="314"/>
      <c r="J23" s="314"/>
      <c r="K23" s="314"/>
      <c r="L23" s="314"/>
      <c r="M23" s="314"/>
    </row>
    <row r="24" spans="1:13" ht="16.2" x14ac:dyDescent="0.35">
      <c r="A24" s="301"/>
      <c r="B24" s="314"/>
      <c r="C24" s="314"/>
      <c r="D24" s="314"/>
      <c r="E24" s="314"/>
      <c r="F24" s="314"/>
      <c r="G24" s="314"/>
      <c r="H24" s="314"/>
      <c r="I24" s="314"/>
      <c r="J24" s="314"/>
      <c r="K24" s="314"/>
      <c r="L24" s="314"/>
      <c r="M24" s="314"/>
    </row>
    <row r="25" spans="1:13" ht="16.2" x14ac:dyDescent="0.35">
      <c r="A25" s="301"/>
      <c r="B25" s="315" t="s">
        <v>337</v>
      </c>
      <c r="C25" s="315" t="s">
        <v>324</v>
      </c>
      <c r="D25" s="315" t="s">
        <v>323</v>
      </c>
      <c r="E25" s="315" t="s">
        <v>338</v>
      </c>
      <c r="F25" s="315" t="s">
        <v>339</v>
      </c>
      <c r="G25" s="315" t="s">
        <v>340</v>
      </c>
      <c r="H25" s="315" t="s">
        <v>341</v>
      </c>
      <c r="I25" s="315" t="s">
        <v>325</v>
      </c>
      <c r="J25" s="314"/>
      <c r="K25" s="314"/>
      <c r="L25" s="314"/>
      <c r="M25" s="314"/>
    </row>
    <row r="26" spans="1:13" ht="16.2" x14ac:dyDescent="0.35">
      <c r="A26" s="301"/>
      <c r="B26" s="315" t="s">
        <v>668</v>
      </c>
      <c r="C26" s="315" t="s">
        <v>751</v>
      </c>
      <c r="D26" s="315" t="s">
        <v>759</v>
      </c>
      <c r="E26" s="315" t="s">
        <v>346</v>
      </c>
      <c r="F26" s="315" t="s">
        <v>346</v>
      </c>
      <c r="G26" s="315"/>
      <c r="H26" s="315" t="s">
        <v>530</v>
      </c>
      <c r="I26" s="315">
        <v>3669221</v>
      </c>
      <c r="J26" s="314"/>
      <c r="K26" s="314"/>
      <c r="L26" s="314"/>
      <c r="M26" s="314"/>
    </row>
    <row r="27" spans="1:13" ht="16.2" x14ac:dyDescent="0.35">
      <c r="A27" s="301"/>
      <c r="B27" s="315" t="s">
        <v>674</v>
      </c>
      <c r="C27" s="315" t="s">
        <v>751</v>
      </c>
      <c r="D27" s="315" t="s">
        <v>759</v>
      </c>
      <c r="E27" s="315" t="s">
        <v>346</v>
      </c>
      <c r="F27" s="315" t="s">
        <v>346</v>
      </c>
      <c r="G27" s="315"/>
      <c r="H27" s="315" t="s">
        <v>530</v>
      </c>
      <c r="I27" s="315">
        <v>168988717</v>
      </c>
      <c r="J27" s="314"/>
      <c r="K27" s="314"/>
      <c r="L27" s="314"/>
      <c r="M27" s="314"/>
    </row>
    <row r="28" spans="1:13" ht="16.2" x14ac:dyDescent="0.35">
      <c r="A28" s="301"/>
      <c r="B28" s="436"/>
      <c r="C28" s="436"/>
      <c r="D28" s="436"/>
      <c r="E28" s="436"/>
      <c r="F28" s="436"/>
      <c r="G28" s="436"/>
      <c r="H28" s="436"/>
      <c r="I28" s="436"/>
      <c r="J28" s="436"/>
      <c r="K28" s="436"/>
      <c r="L28" s="436"/>
      <c r="M28" s="436"/>
    </row>
    <row r="29" spans="1:13" ht="16.8" thickBot="1" x14ac:dyDescent="0.4">
      <c r="A29" s="301"/>
      <c r="B29" s="437"/>
      <c r="C29" s="437"/>
      <c r="D29" s="437"/>
      <c r="E29" s="437"/>
      <c r="F29" s="437"/>
      <c r="G29" s="437"/>
      <c r="H29" s="437"/>
      <c r="I29" s="437"/>
      <c r="J29" s="437"/>
      <c r="K29" s="437"/>
      <c r="L29" s="437"/>
      <c r="M29" s="437"/>
    </row>
    <row r="30" spans="1:13" ht="16.2" x14ac:dyDescent="0.35">
      <c r="A30" s="301"/>
      <c r="B30" s="424"/>
      <c r="C30" s="424"/>
      <c r="D30" s="424"/>
      <c r="E30" s="424"/>
      <c r="F30" s="424"/>
      <c r="G30" s="424"/>
      <c r="H30" s="424"/>
      <c r="I30" s="424"/>
      <c r="J30" s="424"/>
      <c r="K30" s="424"/>
      <c r="L30" s="424"/>
      <c r="M30" s="424"/>
    </row>
    <row r="31" spans="1:13" ht="16.8" thickBot="1" x14ac:dyDescent="0.4">
      <c r="A31" s="301"/>
      <c r="B31" s="414" t="s">
        <v>766</v>
      </c>
      <c r="C31" s="415"/>
      <c r="D31" s="415"/>
      <c r="E31" s="415"/>
      <c r="F31" s="415"/>
      <c r="G31" s="415"/>
      <c r="H31" s="415"/>
      <c r="I31" s="415"/>
      <c r="J31" s="415"/>
      <c r="K31" s="415"/>
      <c r="L31" s="415"/>
      <c r="M31" s="415"/>
    </row>
    <row r="32" spans="1:13" ht="16.2" x14ac:dyDescent="0.35">
      <c r="A32" s="301"/>
      <c r="B32" s="416" t="s">
        <v>767</v>
      </c>
      <c r="C32" s="417"/>
      <c r="D32" s="417"/>
      <c r="E32" s="417"/>
      <c r="F32" s="417"/>
      <c r="G32" s="417"/>
      <c r="H32" s="417"/>
      <c r="I32" s="417"/>
      <c r="J32" s="417"/>
      <c r="K32" s="417"/>
      <c r="L32" s="417"/>
      <c r="M32" s="417"/>
    </row>
    <row r="33" spans="1:13" ht="16.8" thickBot="1" x14ac:dyDescent="0.4">
      <c r="A33" s="301"/>
      <c r="B33" s="425"/>
      <c r="C33" s="425"/>
      <c r="D33" s="425"/>
      <c r="E33" s="425"/>
      <c r="F33" s="425"/>
      <c r="G33" s="425"/>
      <c r="H33" s="425"/>
      <c r="I33" s="425"/>
      <c r="J33" s="425"/>
      <c r="K33" s="425"/>
      <c r="L33" s="425"/>
      <c r="M33" s="425"/>
    </row>
    <row r="34" spans="1:13" ht="16.2" x14ac:dyDescent="0.35">
      <c r="A34" s="301"/>
      <c r="B34" s="378" t="s">
        <v>29</v>
      </c>
      <c r="C34" s="378"/>
      <c r="D34" s="378"/>
      <c r="E34" s="378"/>
      <c r="F34" s="378"/>
      <c r="G34" s="378"/>
      <c r="H34" s="378"/>
      <c r="I34" s="378"/>
      <c r="J34" s="378"/>
      <c r="K34" s="378"/>
      <c r="L34" s="378"/>
      <c r="M34" s="378"/>
    </row>
    <row r="35" spans="1:13" ht="16.2" x14ac:dyDescent="0.35">
      <c r="A35" s="301"/>
      <c r="B35" s="361" t="s">
        <v>30</v>
      </c>
      <c r="C35" s="361"/>
      <c r="D35" s="361"/>
      <c r="E35" s="361"/>
      <c r="F35" s="361"/>
      <c r="G35" s="361"/>
      <c r="H35" s="361"/>
      <c r="I35" s="361"/>
      <c r="J35" s="361"/>
      <c r="K35" s="361"/>
      <c r="L35" s="361"/>
      <c r="M35" s="361"/>
    </row>
    <row r="36" spans="1:13" ht="16.2" x14ac:dyDescent="0.35">
      <c r="A36" s="301"/>
      <c r="B36" s="378" t="s">
        <v>314</v>
      </c>
      <c r="C36" s="378"/>
      <c r="D36" s="378"/>
      <c r="E36" s="378"/>
      <c r="F36" s="378"/>
      <c r="G36" s="378"/>
      <c r="H36" s="378"/>
      <c r="I36" s="378"/>
      <c r="J36" s="378"/>
      <c r="K36" s="378"/>
      <c r="L36" s="378"/>
      <c r="M36" s="378"/>
    </row>
  </sheetData>
  <protectedRanges>
    <protectedRange algorithmName="SHA-512" hashValue="19r0bVvPR7yZA0UiYij7Tv1CBk3noIABvFePbLhCJ4nk3L6A+Fy+RdPPS3STf+a52x4pG2PQK4FAkXK9epnlIA==" saltValue="gQC4yrLvnbJqxYZ0KSEoZA==" spinCount="100000" sqref="B15:C18 E18:F18 A14 E15:G17" name="Government revenues_1"/>
    <protectedRange algorithmName="SHA-512" hashValue="19r0bVvPR7yZA0UiYij7Tv1CBk3noIABvFePbLhCJ4nk3L6A+Fy+RdPPS3STf+a52x4pG2PQK4FAkXK9epnlIA==" saltValue="gQC4yrLvnbJqxYZ0KSEoZA==" spinCount="100000" sqref="H16:H18" name="Government revenues_2"/>
    <protectedRange algorithmName="SHA-512" hashValue="19r0bVvPR7yZA0UiYij7Tv1CBk3noIABvFePbLhCJ4nk3L6A+Fy+RdPPS3STf+a52x4pG2PQK4FAkXK9epnlIA==" saltValue="gQC4yrLvnbJqxYZ0KSEoZA==" spinCount="100000" sqref="G14 B14:C14" name="Government revenues_1_1"/>
    <protectedRange algorithmName="SHA-512" hashValue="19r0bVvPR7yZA0UiYij7Tv1CBk3noIABvFePbLhCJ4nk3L6A+Fy+RdPPS3STf+a52x4pG2PQK4FAkXK9epnlIA==" saltValue="gQC4yrLvnbJqxYZ0KSEoZA==" spinCount="100000" sqref="H14" name="Government revenues_2_1"/>
  </protectedRanges>
  <mergeCells count="23">
    <mergeCell ref="B6:M6"/>
    <mergeCell ref="B1:M1"/>
    <mergeCell ref="B2:M2"/>
    <mergeCell ref="B3:M3"/>
    <mergeCell ref="B4:M4"/>
    <mergeCell ref="B5:M5"/>
    <mergeCell ref="B31:M31"/>
    <mergeCell ref="B7:M7"/>
    <mergeCell ref="B8:M8"/>
    <mergeCell ref="B9:M9"/>
    <mergeCell ref="B10:M10"/>
    <mergeCell ref="A12:M12"/>
    <mergeCell ref="B20:M20"/>
    <mergeCell ref="B21:M21"/>
    <mergeCell ref="B22:M22"/>
    <mergeCell ref="B28:M28"/>
    <mergeCell ref="B29:M29"/>
    <mergeCell ref="B30:M30"/>
    <mergeCell ref="B32:M32"/>
    <mergeCell ref="B33:M33"/>
    <mergeCell ref="B34:M34"/>
    <mergeCell ref="B35:M35"/>
    <mergeCell ref="B36:M36"/>
  </mergeCells>
  <dataValidations count="13">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D14">
      <formula1>Revenue_stream_list</formula1>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I14">
      <formula1>0.1</formula1>
      <formula2>0.2</formula2>
    </dataValidation>
    <dataValidation type="decimal" operator="notBetween" allowBlank="1" showInputMessage="1" showErrorMessage="1" errorTitle="Number" error="Please only input numbers in this cell" promptTitle="In-kind volume" prompt="Please input the in-kind volume for the revenue stream if applicable." sqref="K14">
      <formula1>0.1</formula1>
      <formula2>0.2</formula2>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L14">
      <formula1>"&lt;Select unit&gt;,Sm3,Sm3 o.e.,Barrels,Tonnes,oz,carats,Scf"</formula1>
    </dataValidation>
    <dataValidation type="list" showInputMessage="1" showErrorMessage="1" sqref="B14">
      <formula1>Companies_list</formula1>
    </dataValidation>
    <dataValidation type="list" showInputMessage="1" showErrorMessage="1" sqref="G14">
      <formula1>Projectname</formula1>
    </dataValidation>
    <dataValidation type="list" allowBlank="1" showInputMessage="1" showErrorMessage="1" sqref="J14 E14:F14">
      <formula1>Simple_options_list</formula1>
    </dataValidation>
    <dataValidation type="list" allowBlank="1" showInputMessage="1" showErrorMessage="1" sqref="A14">
      <formula1>Sector_list</formula1>
    </dataValidation>
    <dataValidation type="list" allowBlank="1" showInputMessage="1" showErrorMessage="1" sqref="H14">
      <formula1>Currency_code_list</formula1>
    </dataValidation>
    <dataValidation type="list" allowBlank="1" showInputMessage="1" showErrorMessage="1" sqref="C14">
      <formula1>Government_entities_list</formula1>
    </dataValidation>
    <dataValidation type="whole" allowBlank="1" showInputMessage="1" showErrorMessage="1" sqref="G16:H16 G18:H18">
      <formula1>1</formula1>
      <formula2>2</formula2>
    </dataValidation>
    <dataValidation type="textLength" allowBlank="1" showInputMessage="1" showErrorMessage="1" sqref="A1:M13 A29:M36 A15:F19 J15:M19 I15:I17 G15:H15 G17:H17 G19:I19">
      <formula1>9999999</formula1>
      <formula2>99999999</formula2>
    </dataValidation>
    <dataValidation type="textLength" allowBlank="1" showInputMessage="1" showErrorMessage="1" errorTitle="Please do not edit these cells" error="Please do not edit these cells" sqref="B20:M21">
      <formula1>10000</formula1>
      <formula2>50000</formula2>
    </dataValidation>
  </dataValidations>
  <hyperlinks>
    <hyperlink ref="A12" r:id="rId1" location="r4-1" display="EITI Requirement 4.1"/>
    <hyperlink ref="B8:J8" r:id="rId2" display="If you have any questions, please contact data@eiti.org"/>
    <hyperlink ref="B32:F32" r:id="rId3" display="Give us your feedback or report a conflict in the data! Write to us at  data@eiti.org"/>
    <hyperlink ref="B31:F31" r:id="rId4" display="For the latest version of Summary data templates, see  https://eiti.org/summary-data-template"/>
  </hyperlinks>
  <pageMargins left="0.7" right="0.7" top="0.75" bottom="0.75" header="0.3" footer="0.3"/>
  <tableParts count="1">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29"/>
  <sheetViews>
    <sheetView topLeftCell="A5" zoomScale="113" zoomScaleNormal="85" workbookViewId="0">
      <selection activeCell="A7" sqref="A7"/>
    </sheetView>
  </sheetViews>
  <sheetFormatPr defaultColWidth="10.5" defaultRowHeight="16.2" x14ac:dyDescent="0.35"/>
  <cols>
    <col min="1" max="1" width="14.8984375" style="213" customWidth="1"/>
    <col min="2" max="2" width="50.5" style="213" customWidth="1"/>
    <col min="3" max="3" width="2.5" style="213" customWidth="1"/>
    <col min="4" max="4" width="24" style="213" customWidth="1"/>
    <col min="5" max="5" width="2.5" style="213" customWidth="1"/>
    <col min="6" max="6" width="24" style="213" customWidth="1"/>
    <col min="7" max="7" width="2.5" style="213" customWidth="1"/>
    <col min="8" max="8" width="24" style="213" customWidth="1"/>
    <col min="9" max="9" width="2.5" style="213" customWidth="1"/>
    <col min="10" max="10" width="39.5" style="213" customWidth="1"/>
    <col min="11" max="11" width="2.5" style="213" customWidth="1"/>
    <col min="12" max="12" width="36.09765625" style="275" customWidth="1"/>
    <col min="13" max="13" width="2.5"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347</v>
      </c>
    </row>
    <row r="3" spans="1:21" s="40" customFormat="1" ht="90" x14ac:dyDescent="0.3">
      <c r="A3" s="249" t="s">
        <v>348</v>
      </c>
      <c r="B3" s="257" t="s">
        <v>349</v>
      </c>
      <c r="D3" s="352" t="s">
        <v>797</v>
      </c>
      <c r="F3" s="58"/>
      <c r="H3" s="58"/>
      <c r="J3" s="49"/>
      <c r="L3" s="27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40" customFormat="1" ht="45" x14ac:dyDescent="0.3">
      <c r="A7" s="249" t="s">
        <v>118</v>
      </c>
      <c r="B7" s="57" t="s">
        <v>350</v>
      </c>
      <c r="D7" s="10" t="s">
        <v>774</v>
      </c>
      <c r="F7" s="58"/>
      <c r="H7" s="58"/>
      <c r="J7" s="49"/>
      <c r="K7" s="38"/>
      <c r="L7" s="276"/>
      <c r="M7" s="38"/>
      <c r="N7" s="39"/>
      <c r="O7" s="38"/>
      <c r="P7" s="39"/>
      <c r="Q7" s="38"/>
      <c r="R7" s="39"/>
      <c r="T7" s="39"/>
    </row>
    <row r="8" spans="1:21" s="38" customFormat="1" ht="18.600000000000001" x14ac:dyDescent="0.3">
      <c r="A8" s="56"/>
      <c r="B8" s="47"/>
      <c r="D8" s="47"/>
      <c r="F8" s="47"/>
      <c r="H8" s="47"/>
      <c r="J8" s="48"/>
      <c r="L8" s="277"/>
      <c r="N8" s="48"/>
      <c r="P8" s="48"/>
      <c r="R8" s="48"/>
      <c r="T8" s="48"/>
    </row>
    <row r="9" spans="1:21" s="38" customFormat="1" ht="45" x14ac:dyDescent="0.3">
      <c r="A9" s="56"/>
      <c r="B9" s="54" t="s">
        <v>351</v>
      </c>
      <c r="D9" s="10" t="s">
        <v>346</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82"/>
      <c r="L9" s="276" t="s">
        <v>627</v>
      </c>
      <c r="N9" s="39"/>
      <c r="P9" s="39"/>
      <c r="R9" s="39"/>
      <c r="T9" s="39"/>
    </row>
    <row r="10" spans="1:21" s="9" customFormat="1" ht="30" x14ac:dyDescent="0.3">
      <c r="A10" s="14"/>
      <c r="B10" s="54" t="s">
        <v>352</v>
      </c>
      <c r="D10" s="10" t="s">
        <v>808</v>
      </c>
      <c r="F10" s="10" t="str">
        <f>IF(D10=[2]Lists!$K$4,"&lt; Input URL to data source &gt;",IF(D10=[2]Lists!$K$5,"&lt; Reference section in EITI Report or URL &gt;",IF(D10=[2]Lists!$K$6,"&lt; Reference evidence of non-applicability &gt;","")))</f>
        <v/>
      </c>
      <c r="G10" s="38"/>
      <c r="H10" s="10" t="str">
        <f>IF(F10=[2]Lists!$K$4,"&lt; Input URL to data source &gt;",IF(F10=[2]Lists!$K$5,"&lt; Reference section in EITI Report or URL &gt;",IF(F10=[2]Lists!$K$6,"&lt; Reference evidence of non-applicability &gt;","")))</f>
        <v/>
      </c>
      <c r="I10" s="38"/>
      <c r="J10" s="384"/>
      <c r="K10" s="38"/>
      <c r="L10" s="276" t="s">
        <v>628</v>
      </c>
      <c r="M10" s="38"/>
      <c r="N10" s="39"/>
      <c r="O10" s="38"/>
      <c r="P10" s="39"/>
      <c r="Q10" s="38"/>
      <c r="R10" s="39"/>
      <c r="S10" s="38"/>
      <c r="T10" s="39"/>
      <c r="U10" s="38"/>
    </row>
    <row r="11" spans="1:21" s="9" customFormat="1" ht="15" x14ac:dyDescent="0.3">
      <c r="A11" s="14"/>
      <c r="B11" s="55" t="s">
        <v>353</v>
      </c>
      <c r="D11" s="28"/>
      <c r="F11" s="28"/>
      <c r="G11" s="40"/>
      <c r="H11" s="28"/>
      <c r="I11" s="40"/>
      <c r="J11" s="384"/>
      <c r="K11" s="40"/>
      <c r="L11" s="276"/>
      <c r="M11" s="40"/>
      <c r="N11" s="39"/>
      <c r="O11" s="40"/>
      <c r="P11" s="39"/>
      <c r="Q11" s="40"/>
      <c r="R11" s="39"/>
      <c r="S11" s="40"/>
      <c r="T11" s="39"/>
      <c r="U11" s="40"/>
    </row>
    <row r="12" spans="1:21" s="9" customFormat="1" ht="18.600000000000001" x14ac:dyDescent="0.3">
      <c r="A12" s="14"/>
      <c r="B12" s="24" t="s">
        <v>210</v>
      </c>
      <c r="D12" s="10" t="s">
        <v>76</v>
      </c>
      <c r="F12" s="10" t="s">
        <v>211</v>
      </c>
      <c r="G12" s="38"/>
      <c r="H12" s="10" t="s">
        <v>211</v>
      </c>
      <c r="I12" s="38"/>
      <c r="J12" s="384"/>
      <c r="K12" s="38"/>
      <c r="L12" s="276"/>
      <c r="M12" s="38"/>
      <c r="N12" s="39"/>
      <c r="O12" s="38"/>
      <c r="P12" s="39"/>
      <c r="Q12" s="38"/>
      <c r="R12" s="39"/>
      <c r="S12" s="38"/>
      <c r="T12" s="39"/>
      <c r="U12" s="38"/>
    </row>
    <row r="13" spans="1:21" s="9" customFormat="1" ht="15" x14ac:dyDescent="0.3">
      <c r="A13" s="14"/>
      <c r="B13" s="24" t="s">
        <v>213</v>
      </c>
      <c r="D13" s="10" t="s">
        <v>76</v>
      </c>
      <c r="F13" s="10" t="s">
        <v>214</v>
      </c>
      <c r="G13" s="40"/>
      <c r="H13" s="10" t="s">
        <v>214</v>
      </c>
      <c r="I13" s="40"/>
      <c r="J13" s="384"/>
      <c r="K13" s="40"/>
      <c r="L13" s="276"/>
      <c r="M13" s="40"/>
      <c r="N13" s="39"/>
      <c r="O13" s="40"/>
      <c r="P13" s="39"/>
      <c r="Q13" s="40"/>
      <c r="R13" s="39"/>
      <c r="S13" s="40"/>
      <c r="T13" s="39"/>
      <c r="U13" s="40"/>
    </row>
    <row r="14" spans="1:21" s="9" customFormat="1" ht="18.600000000000001" x14ac:dyDescent="0.3">
      <c r="A14" s="14"/>
      <c r="B14" s="24" t="s">
        <v>221</v>
      </c>
      <c r="D14" s="10" t="s">
        <v>76</v>
      </c>
      <c r="F14" s="10" t="s">
        <v>219</v>
      </c>
      <c r="G14" s="38"/>
      <c r="H14" s="10" t="s">
        <v>219</v>
      </c>
      <c r="I14" s="38"/>
      <c r="J14" s="384"/>
      <c r="K14" s="38"/>
      <c r="L14" s="276"/>
      <c r="M14" s="38"/>
      <c r="N14" s="39"/>
      <c r="O14" s="38"/>
      <c r="P14" s="39"/>
      <c r="Q14" s="38"/>
      <c r="R14" s="39"/>
      <c r="S14" s="38"/>
      <c r="T14" s="39"/>
      <c r="U14" s="38"/>
    </row>
    <row r="15" spans="1:21" s="9" customFormat="1" x14ac:dyDescent="0.35">
      <c r="A15" s="14"/>
      <c r="B15" s="55" t="s">
        <v>354</v>
      </c>
      <c r="D15" s="28"/>
      <c r="F15" s="28"/>
      <c r="G15" s="216"/>
      <c r="H15" s="28"/>
      <c r="I15" s="216"/>
      <c r="J15" s="384"/>
      <c r="K15" s="216"/>
      <c r="L15" s="276"/>
      <c r="M15" s="216"/>
      <c r="N15" s="39"/>
      <c r="O15" s="216"/>
      <c r="P15" s="39"/>
      <c r="Q15" s="216"/>
      <c r="R15" s="39"/>
      <c r="S15" s="216"/>
      <c r="T15" s="39"/>
      <c r="U15" s="216"/>
    </row>
    <row r="16" spans="1:21" s="9" customFormat="1" x14ac:dyDescent="0.35">
      <c r="A16" s="14"/>
      <c r="B16" s="24" t="s">
        <v>210</v>
      </c>
      <c r="D16" s="10" t="s">
        <v>76</v>
      </c>
      <c r="F16" s="10" t="s">
        <v>211</v>
      </c>
      <c r="G16" s="216"/>
      <c r="H16" s="10" t="s">
        <v>211</v>
      </c>
      <c r="I16" s="216"/>
      <c r="J16" s="384"/>
      <c r="K16" s="216"/>
      <c r="L16" s="276"/>
      <c r="M16" s="216"/>
      <c r="N16" s="39"/>
      <c r="O16" s="216"/>
      <c r="P16" s="39"/>
      <c r="Q16" s="216"/>
      <c r="R16" s="39"/>
      <c r="S16" s="216"/>
      <c r="T16" s="39"/>
      <c r="U16" s="216"/>
    </row>
    <row r="17" spans="1:21" s="9" customFormat="1" x14ac:dyDescent="0.35">
      <c r="A17" s="14"/>
      <c r="B17" s="25" t="str">
        <f>LEFT(B16,SEARCH(",",B16))&amp;" value"</f>
        <v>Crude oil (2709), value</v>
      </c>
      <c r="D17" s="10" t="s">
        <v>76</v>
      </c>
      <c r="F17" s="10" t="s">
        <v>212</v>
      </c>
      <c r="G17" s="216"/>
      <c r="H17" s="10" t="s">
        <v>212</v>
      </c>
      <c r="I17" s="216"/>
      <c r="J17" s="384"/>
      <c r="K17" s="216"/>
      <c r="L17" s="276"/>
      <c r="M17" s="216"/>
      <c r="N17" s="39"/>
      <c r="O17" s="216"/>
      <c r="P17" s="39"/>
      <c r="Q17" s="216"/>
      <c r="R17" s="39"/>
      <c r="S17" s="216"/>
      <c r="T17" s="39"/>
      <c r="U17" s="216"/>
    </row>
    <row r="18" spans="1:21" s="9" customFormat="1" x14ac:dyDescent="0.35">
      <c r="A18" s="14"/>
      <c r="B18" s="24" t="s">
        <v>213</v>
      </c>
      <c r="D18" s="10" t="s">
        <v>76</v>
      </c>
      <c r="F18" s="10" t="s">
        <v>214</v>
      </c>
      <c r="G18" s="216"/>
      <c r="H18" s="10" t="s">
        <v>214</v>
      </c>
      <c r="I18" s="216"/>
      <c r="J18" s="384"/>
      <c r="K18" s="216"/>
      <c r="L18" s="276"/>
      <c r="M18" s="216"/>
      <c r="N18" s="39"/>
      <c r="O18" s="216"/>
      <c r="P18" s="39"/>
      <c r="Q18" s="216"/>
      <c r="R18" s="39"/>
      <c r="S18" s="216"/>
      <c r="T18" s="39"/>
      <c r="U18" s="216"/>
    </row>
    <row r="19" spans="1:21" s="9" customFormat="1" x14ac:dyDescent="0.35">
      <c r="A19" s="14"/>
      <c r="B19" s="25" t="str">
        <f>LEFT(B18,SEARCH(",",B18))&amp;" value"</f>
        <v>Natural gas (2711), value</v>
      </c>
      <c r="D19" s="10" t="s">
        <v>76</v>
      </c>
      <c r="F19" s="10" t="s">
        <v>212</v>
      </c>
      <c r="G19" s="216"/>
      <c r="H19" s="10" t="s">
        <v>212</v>
      </c>
      <c r="I19" s="216"/>
      <c r="J19" s="384"/>
      <c r="K19" s="216"/>
      <c r="L19" s="276"/>
      <c r="M19" s="216"/>
      <c r="N19" s="39"/>
      <c r="O19" s="216"/>
      <c r="P19" s="39"/>
      <c r="Q19" s="216"/>
      <c r="R19" s="39"/>
      <c r="S19" s="216"/>
      <c r="T19" s="39"/>
      <c r="U19" s="216"/>
    </row>
    <row r="20" spans="1:21" s="9" customFormat="1" x14ac:dyDescent="0.35">
      <c r="A20" s="14"/>
      <c r="B20" s="24" t="s">
        <v>221</v>
      </c>
      <c r="D20" s="10" t="s">
        <v>76</v>
      </c>
      <c r="F20" s="10" t="s">
        <v>219</v>
      </c>
      <c r="G20" s="216"/>
      <c r="H20" s="10" t="s">
        <v>219</v>
      </c>
      <c r="I20" s="216"/>
      <c r="J20" s="384"/>
      <c r="K20" s="216"/>
      <c r="L20" s="276"/>
      <c r="M20" s="216"/>
      <c r="N20" s="39"/>
      <c r="O20" s="216"/>
      <c r="P20" s="39"/>
      <c r="Q20" s="216"/>
      <c r="R20" s="39"/>
      <c r="S20" s="216"/>
      <c r="T20" s="39"/>
      <c r="U20" s="216"/>
    </row>
    <row r="21" spans="1:21" s="9" customFormat="1" x14ac:dyDescent="0.35">
      <c r="A21" s="14"/>
      <c r="B21" s="25" t="str">
        <f>LEFT(B20,SEARCH(",",B20))&amp;" value"</f>
        <v>Add commodities here, value</v>
      </c>
      <c r="D21" s="10" t="s">
        <v>76</v>
      </c>
      <c r="F21" s="10" t="s">
        <v>212</v>
      </c>
      <c r="G21" s="216"/>
      <c r="H21" s="10" t="s">
        <v>212</v>
      </c>
      <c r="I21" s="216"/>
      <c r="J21" s="384"/>
      <c r="K21" s="216"/>
      <c r="L21" s="276"/>
      <c r="M21" s="216"/>
      <c r="N21" s="39"/>
      <c r="O21" s="216"/>
      <c r="P21" s="39"/>
      <c r="Q21" s="216"/>
      <c r="R21" s="39"/>
      <c r="S21" s="216"/>
      <c r="T21" s="39"/>
      <c r="U21" s="216"/>
    </row>
    <row r="22" spans="1:21" s="9" customFormat="1" ht="45" x14ac:dyDescent="0.35">
      <c r="A22" s="14"/>
      <c r="B22" s="55" t="s">
        <v>355</v>
      </c>
      <c r="D22" s="10" t="s">
        <v>120</v>
      </c>
      <c r="E22" s="38"/>
      <c r="F22" s="10" t="str">
        <f>IF(D22=[2]Lists!$K$4,"&lt; Input URL to data source &gt;",IF(D22=[2]Lists!$K$5,"&lt; Reference section in EITI Report or URL &gt;",IF(D22=[2]Lists!$K$6,"&lt; Reference evidence of non-applicability &gt;","")))</f>
        <v/>
      </c>
      <c r="G22" s="216"/>
      <c r="H22" s="10" t="str">
        <f>IF(F22=[2]Lists!$K$4,"&lt; Input URL to data source &gt;",IF(F22=[2]Lists!$K$5,"&lt; Reference section in EITI Report or URL &gt;",IF(F22=[2]Lists!$K$6,"&lt; Reference evidence of non-applicability &gt;","")))</f>
        <v/>
      </c>
      <c r="I22" s="216"/>
      <c r="J22" s="384"/>
      <c r="K22" s="216"/>
      <c r="L22" s="276"/>
      <c r="M22" s="216"/>
      <c r="N22" s="39"/>
      <c r="O22" s="216"/>
      <c r="P22" s="39"/>
      <c r="Q22" s="216"/>
      <c r="R22" s="39"/>
      <c r="S22" s="216"/>
      <c r="T22" s="39"/>
      <c r="U22" s="216"/>
    </row>
    <row r="23" spans="1:21" s="9" customFormat="1" ht="45" x14ac:dyDescent="0.35">
      <c r="A23" s="14"/>
      <c r="B23" s="55" t="s">
        <v>356</v>
      </c>
      <c r="D23" s="10" t="s">
        <v>120</v>
      </c>
      <c r="E23" s="38"/>
      <c r="F23" s="10" t="str">
        <f>IF(D23=[2]Lists!$K$4,"&lt; Input URL to data source &gt;",IF(D23=[2]Lists!$K$5,"&lt; Reference section in EITI Report or URL &gt;",IF(D23=[2]Lists!$K$6,"&lt; Reference evidence of non-applicability &gt;","")))</f>
        <v/>
      </c>
      <c r="G23" s="216"/>
      <c r="H23" s="10" t="str">
        <f>IF(F23=[2]Lists!$K$4,"&lt; Input URL to data source &gt;",IF(F23=[2]Lists!$K$5,"&lt; Reference section in EITI Report or URL &gt;",IF(F23=[2]Lists!$K$6,"&lt; Reference evidence of non-applicability &gt;","")))</f>
        <v/>
      </c>
      <c r="I23" s="216"/>
      <c r="J23" s="384"/>
      <c r="K23" s="216"/>
      <c r="L23" s="276"/>
      <c r="M23" s="216"/>
      <c r="N23" s="39"/>
      <c r="O23" s="216"/>
      <c r="P23" s="39"/>
      <c r="Q23" s="216"/>
      <c r="R23" s="39"/>
      <c r="S23" s="216"/>
      <c r="T23" s="39"/>
      <c r="U23" s="216"/>
    </row>
    <row r="24" spans="1:21" s="9" customFormat="1" ht="45" x14ac:dyDescent="0.35">
      <c r="A24" s="14"/>
      <c r="B24" s="55" t="s">
        <v>357</v>
      </c>
      <c r="D24" s="10" t="s">
        <v>120</v>
      </c>
      <c r="E24" s="38"/>
      <c r="F24" s="10"/>
      <c r="G24" s="216"/>
      <c r="H24" s="10"/>
      <c r="I24" s="216"/>
      <c r="J24" s="384"/>
      <c r="K24" s="216"/>
      <c r="L24" s="276"/>
      <c r="M24" s="216"/>
      <c r="N24" s="39"/>
      <c r="O24" s="216"/>
      <c r="P24" s="39"/>
      <c r="Q24" s="216"/>
      <c r="R24" s="39"/>
      <c r="S24" s="216"/>
      <c r="T24" s="39"/>
      <c r="U24" s="216"/>
    </row>
    <row r="25" spans="1:21" s="9" customFormat="1" ht="105" x14ac:dyDescent="0.35">
      <c r="A25" s="14"/>
      <c r="B25" s="55" t="s">
        <v>358</v>
      </c>
      <c r="D25" s="10" t="s">
        <v>120</v>
      </c>
      <c r="E25" s="38"/>
      <c r="F25" s="10"/>
      <c r="G25" s="216"/>
      <c r="H25" s="10"/>
      <c r="I25" s="216"/>
      <c r="J25" s="384"/>
      <c r="K25" s="216"/>
      <c r="L25" s="276"/>
      <c r="M25" s="216"/>
      <c r="N25" s="39"/>
      <c r="O25" s="216"/>
      <c r="P25" s="39"/>
      <c r="Q25" s="216"/>
      <c r="R25" s="39"/>
      <c r="S25" s="216"/>
      <c r="T25" s="39"/>
      <c r="U25" s="216"/>
    </row>
    <row r="26" spans="1:21" s="9" customFormat="1" ht="75" x14ac:dyDescent="0.35">
      <c r="A26" s="14"/>
      <c r="B26" s="55" t="s">
        <v>359</v>
      </c>
      <c r="D26" s="10" t="s">
        <v>120</v>
      </c>
      <c r="E26" s="38"/>
      <c r="F26" s="10"/>
      <c r="G26" s="216"/>
      <c r="H26" s="10"/>
      <c r="I26" s="216"/>
      <c r="J26" s="384"/>
      <c r="K26" s="216"/>
      <c r="L26" s="276"/>
      <c r="M26" s="216"/>
      <c r="N26" s="39"/>
      <c r="O26" s="216"/>
      <c r="P26" s="39"/>
      <c r="Q26" s="216"/>
      <c r="R26" s="39"/>
      <c r="S26" s="216"/>
      <c r="T26" s="39"/>
      <c r="U26" s="216"/>
    </row>
    <row r="27" spans="1:21" s="9" customFormat="1" ht="75" x14ac:dyDescent="0.35">
      <c r="A27" s="14"/>
      <c r="B27" s="55" t="s">
        <v>360</v>
      </c>
      <c r="D27" s="10" t="s">
        <v>120</v>
      </c>
      <c r="E27" s="38"/>
      <c r="F27" s="10"/>
      <c r="G27" s="216"/>
      <c r="H27" s="10"/>
      <c r="I27" s="216"/>
      <c r="J27" s="384"/>
      <c r="K27" s="216"/>
      <c r="L27" s="276"/>
      <c r="M27" s="216"/>
      <c r="N27" s="39"/>
      <c r="O27" s="216"/>
      <c r="P27" s="39"/>
      <c r="Q27" s="216"/>
      <c r="R27" s="39"/>
      <c r="S27" s="216"/>
      <c r="T27" s="39"/>
      <c r="U27" s="216"/>
    </row>
    <row r="28" spans="1:21" s="9" customFormat="1" ht="30" x14ac:dyDescent="0.35">
      <c r="A28" s="14"/>
      <c r="B28" s="55" t="s">
        <v>361</v>
      </c>
      <c r="D28" s="10" t="s">
        <v>76</v>
      </c>
      <c r="F28" s="10" t="s">
        <v>212</v>
      </c>
      <c r="G28" s="216"/>
      <c r="H28" s="10" t="s">
        <v>212</v>
      </c>
      <c r="I28" s="216"/>
      <c r="J28" s="385"/>
      <c r="K28" s="216"/>
      <c r="L28" s="276"/>
      <c r="M28" s="216"/>
      <c r="N28" s="39"/>
      <c r="O28" s="216"/>
      <c r="P28" s="39"/>
      <c r="Q28" s="216"/>
      <c r="R28" s="39"/>
      <c r="S28" s="216"/>
      <c r="T28" s="39"/>
      <c r="U28" s="216"/>
    </row>
    <row r="29" spans="1:21" s="215" customFormat="1" x14ac:dyDescent="0.35">
      <c r="A29" s="214"/>
      <c r="L29" s="265"/>
    </row>
  </sheetData>
  <mergeCells count="1">
    <mergeCell ref="J9:J28"/>
  </mergeCells>
  <pageMargins left="0.7" right="0.7" top="0.75" bottom="0.75" header="0.3" footer="0.3"/>
  <pageSetup paperSize="8"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17"/>
  <sheetViews>
    <sheetView zoomScale="99" zoomScaleNormal="85" workbookViewId="0">
      <selection activeCell="D3" sqref="D3"/>
    </sheetView>
  </sheetViews>
  <sheetFormatPr defaultColWidth="10.5" defaultRowHeight="16.2" x14ac:dyDescent="0.35"/>
  <cols>
    <col min="1" max="1" width="17.3984375" style="213" customWidth="1"/>
    <col min="2" max="2" width="45.5" style="213" customWidth="1"/>
    <col min="3" max="3" width="3.3984375" style="213" customWidth="1"/>
    <col min="4" max="4" width="26" style="213" customWidth="1"/>
    <col min="5" max="5" width="3.3984375" style="213" customWidth="1"/>
    <col min="6" max="6" width="26" style="213" customWidth="1"/>
    <col min="7" max="7" width="3.3984375" style="213" customWidth="1"/>
    <col min="8" max="8" width="26" style="213" customWidth="1"/>
    <col min="9" max="9" width="3.3984375" style="213" customWidth="1"/>
    <col min="10" max="10" width="39.5" style="213" customWidth="1"/>
    <col min="11" max="11" width="3" style="213" customWidth="1"/>
    <col min="12" max="12" width="36.09765625" style="213"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362</v>
      </c>
    </row>
    <row r="3" spans="1:21" s="40" customFormat="1" ht="135" x14ac:dyDescent="0.3">
      <c r="A3" s="249" t="s">
        <v>363</v>
      </c>
      <c r="B3" s="57" t="s">
        <v>364</v>
      </c>
      <c r="D3" s="10" t="s">
        <v>296</v>
      </c>
      <c r="F3" s="58"/>
      <c r="H3" s="58"/>
      <c r="J3" s="49"/>
      <c r="L3" s="49"/>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N6" s="48"/>
      <c r="P6" s="48"/>
      <c r="R6" s="48"/>
      <c r="T6" s="48"/>
    </row>
    <row r="7" spans="1:21" s="40" customFormat="1" ht="30" x14ac:dyDescent="0.3">
      <c r="A7" s="249" t="s">
        <v>118</v>
      </c>
      <c r="B7" s="57" t="s">
        <v>365</v>
      </c>
      <c r="D7" s="10" t="s">
        <v>120</v>
      </c>
      <c r="F7" s="58"/>
      <c r="H7" s="58"/>
      <c r="J7" s="49"/>
      <c r="L7" s="49"/>
      <c r="N7" s="39"/>
      <c r="P7" s="39"/>
      <c r="R7" s="39"/>
      <c r="T7" s="39"/>
    </row>
    <row r="8" spans="1:21" s="38" customFormat="1" ht="18.600000000000001" x14ac:dyDescent="0.3">
      <c r="A8" s="56"/>
      <c r="B8" s="47"/>
      <c r="D8" s="47"/>
      <c r="F8" s="47"/>
      <c r="H8" s="47"/>
      <c r="J8" s="48"/>
      <c r="N8" s="48"/>
      <c r="P8" s="48"/>
      <c r="R8" s="48"/>
      <c r="T8" s="48"/>
    </row>
    <row r="9" spans="1:21" s="9" customFormat="1" ht="30" x14ac:dyDescent="0.3">
      <c r="A9" s="14"/>
      <c r="B9" s="54" t="s">
        <v>366</v>
      </c>
      <c r="D9" s="10" t="s">
        <v>107</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2"/>
      <c r="K9" s="38"/>
      <c r="L9" s="49" t="s">
        <v>629</v>
      </c>
      <c r="M9" s="38"/>
      <c r="N9" s="39"/>
      <c r="O9" s="38"/>
      <c r="P9" s="39"/>
      <c r="Q9" s="38"/>
      <c r="R9" s="39"/>
      <c r="S9" s="38"/>
      <c r="T9" s="39"/>
      <c r="U9" s="38"/>
    </row>
    <row r="10" spans="1:21" s="9" customFormat="1" ht="30" x14ac:dyDescent="0.3">
      <c r="A10" s="14"/>
      <c r="B10" s="60" t="s">
        <v>367</v>
      </c>
      <c r="D10" s="10" t="s">
        <v>107</v>
      </c>
      <c r="F10" s="10"/>
      <c r="G10" s="38"/>
      <c r="H10" s="10"/>
      <c r="I10" s="38"/>
      <c r="J10" s="384"/>
      <c r="K10" s="38"/>
      <c r="L10" s="49"/>
      <c r="M10" s="38"/>
      <c r="N10" s="39"/>
      <c r="O10" s="38"/>
      <c r="P10" s="39"/>
      <c r="Q10" s="38"/>
      <c r="R10" s="39"/>
      <c r="S10" s="38"/>
      <c r="T10" s="39"/>
      <c r="U10" s="38"/>
    </row>
    <row r="11" spans="1:21" s="9" customFormat="1" ht="45" x14ac:dyDescent="0.3">
      <c r="A11" s="14"/>
      <c r="B11" s="60" t="s">
        <v>368</v>
      </c>
      <c r="D11" s="10" t="s">
        <v>107</v>
      </c>
      <c r="F11" s="10"/>
      <c r="G11" s="38"/>
      <c r="H11" s="10"/>
      <c r="I11" s="38"/>
      <c r="J11" s="384"/>
      <c r="K11" s="38"/>
      <c r="L11" s="49"/>
      <c r="M11" s="38"/>
      <c r="N11" s="39"/>
      <c r="O11" s="38"/>
      <c r="P11" s="39"/>
      <c r="Q11" s="38"/>
      <c r="R11" s="39"/>
      <c r="S11" s="38"/>
      <c r="T11" s="39"/>
      <c r="U11" s="38"/>
    </row>
    <row r="12" spans="1:21" s="9" customFormat="1" ht="45" x14ac:dyDescent="0.3">
      <c r="A12" s="14"/>
      <c r="B12" s="60" t="s">
        <v>369</v>
      </c>
      <c r="D12" s="10" t="s">
        <v>76</v>
      </c>
      <c r="F12" s="10" t="s">
        <v>212</v>
      </c>
      <c r="G12" s="38"/>
      <c r="H12" s="10" t="s">
        <v>212</v>
      </c>
      <c r="I12" s="38"/>
      <c r="J12" s="384"/>
      <c r="K12" s="38"/>
      <c r="L12" s="49"/>
      <c r="M12" s="38"/>
      <c r="N12" s="39"/>
      <c r="O12" s="38"/>
      <c r="P12" s="39"/>
      <c r="Q12" s="38"/>
      <c r="R12" s="39"/>
      <c r="S12" s="38"/>
      <c r="T12" s="39"/>
      <c r="U12" s="38"/>
    </row>
    <row r="13" spans="1:21" s="9" customFormat="1" ht="45" x14ac:dyDescent="0.3">
      <c r="A13" s="14"/>
      <c r="B13" s="60" t="s">
        <v>370</v>
      </c>
      <c r="D13" s="10" t="s">
        <v>107</v>
      </c>
      <c r="F13" s="10"/>
      <c r="G13" s="38"/>
      <c r="H13" s="10"/>
      <c r="I13" s="38"/>
      <c r="J13" s="384"/>
      <c r="K13" s="38"/>
      <c r="L13" s="49"/>
      <c r="M13" s="38"/>
      <c r="N13" s="39"/>
      <c r="O13" s="38"/>
      <c r="P13" s="39"/>
      <c r="Q13" s="38"/>
      <c r="R13" s="39"/>
      <c r="S13" s="38"/>
      <c r="T13" s="39"/>
      <c r="U13" s="38"/>
    </row>
    <row r="14" spans="1:21" s="9" customFormat="1" ht="45" x14ac:dyDescent="0.3">
      <c r="A14" s="14"/>
      <c r="B14" s="60" t="s">
        <v>371</v>
      </c>
      <c r="D14" s="10" t="s">
        <v>76</v>
      </c>
      <c r="F14" s="10" t="s">
        <v>212</v>
      </c>
      <c r="G14" s="38"/>
      <c r="H14" s="10" t="s">
        <v>212</v>
      </c>
      <c r="I14" s="38"/>
      <c r="J14" s="384"/>
      <c r="K14" s="38"/>
      <c r="L14" s="49"/>
      <c r="M14" s="38"/>
      <c r="N14" s="39"/>
      <c r="O14" s="38"/>
      <c r="P14" s="39"/>
      <c r="Q14" s="38"/>
      <c r="R14" s="39"/>
      <c r="S14" s="38"/>
      <c r="T14" s="39"/>
      <c r="U14" s="38"/>
    </row>
    <row r="15" spans="1:21" s="9" customFormat="1" ht="45" x14ac:dyDescent="0.3">
      <c r="A15" s="14"/>
      <c r="B15" s="60" t="s">
        <v>372</v>
      </c>
      <c r="D15" s="10" t="s">
        <v>107</v>
      </c>
      <c r="F15" s="10"/>
      <c r="G15" s="38"/>
      <c r="H15" s="10"/>
      <c r="I15" s="38"/>
      <c r="J15" s="384"/>
      <c r="K15" s="38"/>
      <c r="L15" s="49"/>
      <c r="M15" s="38"/>
      <c r="N15" s="39"/>
      <c r="O15" s="38"/>
      <c r="P15" s="39"/>
      <c r="Q15" s="38"/>
      <c r="R15" s="39"/>
      <c r="S15" s="38"/>
      <c r="T15" s="39"/>
      <c r="U15" s="38"/>
    </row>
    <row r="16" spans="1:21" s="71" customFormat="1" ht="47.25" customHeight="1" x14ac:dyDescent="0.3">
      <c r="A16" s="70"/>
      <c r="B16" s="75" t="s">
        <v>373</v>
      </c>
      <c r="D16" s="10" t="s">
        <v>120</v>
      </c>
      <c r="F16" s="73"/>
      <c r="G16" s="72"/>
      <c r="H16" s="73"/>
      <c r="I16" s="72"/>
      <c r="J16" s="385"/>
      <c r="K16" s="72"/>
      <c r="L16" s="49"/>
      <c r="M16" s="72"/>
      <c r="N16" s="74"/>
      <c r="O16" s="72"/>
      <c r="P16" s="74"/>
      <c r="Q16" s="72"/>
      <c r="R16" s="74"/>
      <c r="S16" s="72"/>
      <c r="T16" s="74"/>
      <c r="U16" s="72"/>
    </row>
    <row r="17" spans="1:21" s="215" customFormat="1" ht="18.600000000000001" x14ac:dyDescent="0.35">
      <c r="A17" s="214"/>
      <c r="G17" s="50"/>
      <c r="I17" s="50"/>
      <c r="J17" s="11"/>
      <c r="K17" s="50"/>
      <c r="L17" s="216"/>
      <c r="M17" s="50"/>
      <c r="N17" s="11"/>
      <c r="O17" s="50"/>
      <c r="P17" s="11"/>
      <c r="Q17" s="50"/>
      <c r="R17" s="11"/>
      <c r="S17" s="50"/>
      <c r="T17" s="11"/>
      <c r="U17" s="50"/>
    </row>
  </sheetData>
  <mergeCells count="1">
    <mergeCell ref="J9:J16"/>
  </mergeCells>
  <pageMargins left="0.7" right="0.7" top="0.75" bottom="0.75" header="0.3" footer="0.3"/>
  <pageSetup paperSize="8"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U14"/>
  <sheetViews>
    <sheetView zoomScale="115" zoomScaleNormal="115" workbookViewId="0">
      <selection activeCell="D3" sqref="D3"/>
    </sheetView>
  </sheetViews>
  <sheetFormatPr defaultColWidth="10.5" defaultRowHeight="16.2" x14ac:dyDescent="0.35"/>
  <cols>
    <col min="1" max="1" width="16.3984375" style="213" customWidth="1"/>
    <col min="2" max="2" width="42" style="213" customWidth="1"/>
    <col min="3" max="3" width="3.3984375" style="213" customWidth="1"/>
    <col min="4" max="4" width="35.3984375" style="213" customWidth="1"/>
    <col min="5" max="5" width="3.3984375" style="213" customWidth="1"/>
    <col min="6" max="6" width="35.3984375" style="213" customWidth="1"/>
    <col min="7" max="7" width="3.3984375" style="213" customWidth="1"/>
    <col min="8" max="8" width="35.3984375" style="213" customWidth="1"/>
    <col min="9" max="9" width="3.3984375" style="213" customWidth="1"/>
    <col min="10" max="10" width="39.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374</v>
      </c>
    </row>
    <row r="3" spans="1:21" s="40" customFormat="1" ht="105" x14ac:dyDescent="0.3">
      <c r="A3" s="249" t="s">
        <v>375</v>
      </c>
      <c r="B3" s="57" t="s">
        <v>376</v>
      </c>
      <c r="D3" s="10" t="s">
        <v>731</v>
      </c>
      <c r="F3" s="58"/>
      <c r="H3" s="58"/>
      <c r="J3" s="49"/>
      <c r="L3" s="27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40" customFormat="1" ht="30" x14ac:dyDescent="0.3">
      <c r="A7" s="249" t="s">
        <v>118</v>
      </c>
      <c r="B7" s="57" t="s">
        <v>377</v>
      </c>
      <c r="D7" s="10" t="s">
        <v>120</v>
      </c>
      <c r="F7" s="58"/>
      <c r="H7" s="58"/>
      <c r="J7" s="49"/>
      <c r="L7" s="276"/>
      <c r="N7" s="39"/>
      <c r="O7" s="38"/>
      <c r="P7" s="39"/>
      <c r="Q7" s="38"/>
      <c r="R7" s="39"/>
      <c r="S7" s="38"/>
      <c r="T7" s="39"/>
    </row>
    <row r="8" spans="1:21" s="38" customFormat="1" ht="18.600000000000001" x14ac:dyDescent="0.3">
      <c r="A8" s="56"/>
      <c r="B8" s="47"/>
      <c r="D8" s="47"/>
      <c r="F8" s="47"/>
      <c r="H8" s="47"/>
      <c r="J8" s="48"/>
      <c r="L8" s="277"/>
      <c r="N8" s="48"/>
      <c r="P8" s="48"/>
      <c r="R8" s="48"/>
      <c r="T8" s="48"/>
    </row>
    <row r="9" spans="1:21" s="9" customFormat="1" ht="45" x14ac:dyDescent="0.3">
      <c r="A9" s="14"/>
      <c r="B9" s="54" t="s">
        <v>378</v>
      </c>
      <c r="D9" s="10" t="s">
        <v>107</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2"/>
      <c r="K9" s="38"/>
      <c r="L9" s="276" t="s">
        <v>630</v>
      </c>
      <c r="M9" s="38"/>
      <c r="N9" s="39"/>
      <c r="O9" s="38"/>
      <c r="P9" s="39"/>
      <c r="Q9" s="38"/>
      <c r="R9" s="39"/>
      <c r="S9" s="38"/>
      <c r="T9" s="39"/>
      <c r="U9" s="38"/>
    </row>
    <row r="10" spans="1:21" s="9" customFormat="1" ht="79.2" customHeight="1" x14ac:dyDescent="0.3">
      <c r="A10" s="14"/>
      <c r="B10" s="60" t="s">
        <v>379</v>
      </c>
      <c r="D10" s="10" t="s">
        <v>120</v>
      </c>
      <c r="F10" s="10"/>
      <c r="G10" s="40"/>
      <c r="H10" s="10"/>
      <c r="I10" s="40"/>
      <c r="J10" s="384"/>
      <c r="K10" s="40"/>
      <c r="L10" s="276"/>
      <c r="M10" s="40"/>
      <c r="N10" s="39"/>
      <c r="O10" s="40"/>
      <c r="P10" s="39"/>
      <c r="Q10" s="40"/>
      <c r="R10" s="39"/>
      <c r="S10" s="40"/>
      <c r="T10" s="39"/>
      <c r="U10" s="40"/>
    </row>
    <row r="11" spans="1:21" s="9" customFormat="1" ht="30.75" customHeight="1" x14ac:dyDescent="0.3">
      <c r="A11" s="14"/>
      <c r="B11" s="60" t="s">
        <v>380</v>
      </c>
      <c r="D11" s="10" t="s">
        <v>76</v>
      </c>
      <c r="F11" s="10" t="s">
        <v>212</v>
      </c>
      <c r="G11" s="40"/>
      <c r="H11" s="10" t="s">
        <v>212</v>
      </c>
      <c r="I11" s="40"/>
      <c r="J11" s="384"/>
      <c r="K11" s="40"/>
      <c r="L11" s="276"/>
      <c r="M11" s="40"/>
      <c r="N11" s="39"/>
      <c r="O11" s="40"/>
      <c r="P11" s="39"/>
      <c r="Q11" s="40"/>
      <c r="R11" s="39"/>
      <c r="S11" s="40"/>
      <c r="T11" s="39"/>
      <c r="U11" s="40"/>
    </row>
    <row r="12" spans="1:21" s="9" customFormat="1" ht="47.25" customHeight="1" x14ac:dyDescent="0.3">
      <c r="A12" s="14"/>
      <c r="B12" s="60" t="s">
        <v>381</v>
      </c>
      <c r="D12" s="10" t="s">
        <v>76</v>
      </c>
      <c r="F12" s="10" t="s">
        <v>212</v>
      </c>
      <c r="G12" s="40"/>
      <c r="H12" s="10" t="s">
        <v>212</v>
      </c>
      <c r="I12" s="40"/>
      <c r="J12" s="384"/>
      <c r="K12" s="40"/>
      <c r="L12" s="276"/>
      <c r="M12" s="40"/>
      <c r="N12" s="39"/>
      <c r="O12" s="40"/>
      <c r="P12" s="39"/>
      <c r="Q12" s="40"/>
      <c r="R12" s="39"/>
      <c r="S12" s="40"/>
      <c r="T12" s="39"/>
      <c r="U12" s="40"/>
    </row>
    <row r="13" spans="1:21" s="9" customFormat="1" ht="62.25" customHeight="1" x14ac:dyDescent="0.3">
      <c r="A13" s="14"/>
      <c r="B13" s="60" t="s">
        <v>382</v>
      </c>
      <c r="D13" s="10" t="s">
        <v>76</v>
      </c>
      <c r="F13" s="10" t="s">
        <v>212</v>
      </c>
      <c r="G13" s="40"/>
      <c r="H13" s="10" t="s">
        <v>212</v>
      </c>
      <c r="I13" s="40"/>
      <c r="J13" s="385"/>
      <c r="K13" s="40"/>
      <c r="L13" s="276"/>
      <c r="M13" s="40"/>
      <c r="N13" s="39"/>
      <c r="O13" s="40"/>
      <c r="P13" s="39"/>
      <c r="Q13" s="40"/>
      <c r="R13" s="39"/>
      <c r="S13" s="40"/>
      <c r="T13" s="39"/>
      <c r="U13" s="40"/>
    </row>
    <row r="14" spans="1:21" s="215" customFormat="1" x14ac:dyDescent="0.35">
      <c r="A14" s="214"/>
      <c r="L14" s="278"/>
    </row>
  </sheetData>
  <mergeCells count="1">
    <mergeCell ref="J9:J13"/>
  </mergeCells>
  <pageMargins left="0.7" right="0.7" top="0.75" bottom="0.75" header="0.3" footer="0.3"/>
  <pageSetup paperSize="8"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U20"/>
  <sheetViews>
    <sheetView zoomScaleNormal="85" zoomScalePageLayoutView="50" workbookViewId="0">
      <selection activeCell="B5" sqref="B5"/>
    </sheetView>
  </sheetViews>
  <sheetFormatPr defaultColWidth="10.5" defaultRowHeight="16.2" x14ac:dyDescent="0.35"/>
  <cols>
    <col min="1" max="1" width="23.8984375" style="213" customWidth="1"/>
    <col min="2" max="2" width="38" style="213" customWidth="1"/>
    <col min="3" max="3" width="3.3984375" style="213" customWidth="1"/>
    <col min="4" max="4" width="32.5" style="213" customWidth="1"/>
    <col min="5" max="5" width="3.3984375" style="213" customWidth="1"/>
    <col min="6" max="6" width="16" style="213" customWidth="1"/>
    <col min="7" max="7" width="3.3984375" style="213" customWidth="1"/>
    <col min="8" max="8" width="10.796875" style="213" customWidth="1"/>
    <col min="9" max="9" width="3.3984375" style="213" customWidth="1"/>
    <col min="10" max="10" width="5.8984375" style="213" customWidth="1"/>
    <col min="11" max="11" width="3.3984375"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383</v>
      </c>
    </row>
    <row r="3" spans="1:21" s="40" customFormat="1" ht="120" x14ac:dyDescent="0.3">
      <c r="A3" s="249" t="s">
        <v>384</v>
      </c>
      <c r="B3" s="57" t="s">
        <v>385</v>
      </c>
      <c r="D3" s="10" t="s">
        <v>737</v>
      </c>
      <c r="F3" s="58"/>
      <c r="H3" s="58"/>
      <c r="J3" s="49"/>
      <c r="L3" s="27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94</v>
      </c>
      <c r="D5" s="83" t="s">
        <v>95</v>
      </c>
      <c r="E5" s="45"/>
      <c r="F5" s="83" t="s">
        <v>96</v>
      </c>
      <c r="G5" s="45"/>
      <c r="H5" s="83" t="s">
        <v>97</v>
      </c>
      <c r="J5" s="46" t="s">
        <v>98</v>
      </c>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40" customFormat="1" ht="30" x14ac:dyDescent="0.3">
      <c r="A7" s="249" t="s">
        <v>118</v>
      </c>
      <c r="B7" s="57" t="s">
        <v>386</v>
      </c>
      <c r="D7" s="10" t="s">
        <v>61</v>
      </c>
      <c r="F7" s="58"/>
      <c r="H7" s="58"/>
      <c r="J7" s="49"/>
      <c r="L7" s="276"/>
    </row>
    <row r="8" spans="1:21" s="38" customFormat="1" ht="18.600000000000001" x14ac:dyDescent="0.3">
      <c r="A8" s="56"/>
      <c r="B8" s="47"/>
      <c r="D8" s="47"/>
      <c r="F8" s="47"/>
      <c r="H8" s="47"/>
      <c r="J8" s="48"/>
      <c r="L8" s="277"/>
      <c r="N8" s="48"/>
      <c r="P8" s="48"/>
      <c r="R8" s="48"/>
      <c r="T8" s="48"/>
    </row>
    <row r="9" spans="1:21" s="9" customFormat="1" ht="30" x14ac:dyDescent="0.3">
      <c r="A9" s="14"/>
      <c r="B9" s="54" t="s">
        <v>387</v>
      </c>
      <c r="D9" s="10" t="s">
        <v>61</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2"/>
      <c r="K9" s="38"/>
      <c r="L9" s="276"/>
      <c r="M9" s="38"/>
      <c r="N9" s="39"/>
      <c r="O9" s="38"/>
      <c r="P9" s="39"/>
      <c r="Q9" s="38"/>
      <c r="R9" s="39"/>
      <c r="S9" s="38"/>
      <c r="T9" s="39"/>
      <c r="U9" s="38"/>
    </row>
    <row r="10" spans="1:21" s="9" customFormat="1" ht="30" x14ac:dyDescent="0.3">
      <c r="A10" s="14"/>
      <c r="B10" s="60" t="s">
        <v>388</v>
      </c>
      <c r="D10" s="10" t="s">
        <v>61</v>
      </c>
      <c r="F10" s="10"/>
      <c r="G10" s="38"/>
      <c r="H10" s="10"/>
      <c r="I10" s="38"/>
      <c r="J10" s="384"/>
      <c r="K10" s="38"/>
      <c r="L10" s="276"/>
      <c r="M10" s="38"/>
      <c r="N10" s="39"/>
      <c r="O10" s="38"/>
      <c r="P10" s="39"/>
      <c r="Q10" s="38"/>
      <c r="R10" s="39"/>
      <c r="S10" s="38"/>
      <c r="T10" s="39"/>
      <c r="U10" s="38"/>
    </row>
    <row r="11" spans="1:21" s="9" customFormat="1" ht="30" x14ac:dyDescent="0.3">
      <c r="A11" s="14"/>
      <c r="B11" s="60" t="s">
        <v>389</v>
      </c>
      <c r="D11" s="285">
        <v>22848663.737155218</v>
      </c>
      <c r="F11" s="10" t="s">
        <v>212</v>
      </c>
      <c r="G11" s="40"/>
      <c r="H11" s="10" t="s">
        <v>632</v>
      </c>
      <c r="I11" s="40"/>
      <c r="J11" s="384"/>
      <c r="K11" s="40"/>
      <c r="L11" s="276"/>
      <c r="M11" s="40"/>
      <c r="N11" s="39"/>
      <c r="O11" s="40"/>
      <c r="P11" s="39"/>
      <c r="Q11" s="40"/>
      <c r="R11" s="39"/>
      <c r="S11" s="40"/>
      <c r="T11" s="39"/>
      <c r="U11" s="40"/>
    </row>
    <row r="12" spans="1:21" s="9" customFormat="1" ht="30" x14ac:dyDescent="0.3">
      <c r="A12" s="14"/>
      <c r="B12" s="60" t="s">
        <v>390</v>
      </c>
      <c r="D12" s="10" t="s">
        <v>346</v>
      </c>
      <c r="F12" s="10"/>
      <c r="G12" s="38"/>
      <c r="H12" s="10"/>
      <c r="I12" s="38"/>
      <c r="J12" s="384"/>
      <c r="K12" s="38"/>
      <c r="L12" s="276" t="s">
        <v>631</v>
      </c>
      <c r="M12" s="38"/>
      <c r="N12" s="39"/>
      <c r="O12" s="38"/>
      <c r="P12" s="39"/>
      <c r="Q12" s="38"/>
      <c r="R12" s="39"/>
      <c r="S12" s="38"/>
      <c r="T12" s="39"/>
      <c r="U12" s="38"/>
    </row>
    <row r="13" spans="1:21" s="9" customFormat="1" ht="105" x14ac:dyDescent="0.3">
      <c r="A13" s="14"/>
      <c r="B13" s="60" t="s">
        <v>391</v>
      </c>
      <c r="D13" s="10" t="s">
        <v>76</v>
      </c>
      <c r="F13" s="10" t="s">
        <v>212</v>
      </c>
      <c r="G13" s="38"/>
      <c r="H13" s="10" t="s">
        <v>212</v>
      </c>
      <c r="I13" s="38"/>
      <c r="J13" s="384"/>
      <c r="K13" s="38"/>
      <c r="L13" s="276" t="s">
        <v>633</v>
      </c>
      <c r="M13" s="38"/>
      <c r="N13" s="39"/>
      <c r="O13" s="38"/>
      <c r="P13" s="39"/>
      <c r="Q13" s="38"/>
      <c r="R13" s="39"/>
      <c r="S13" s="38"/>
      <c r="T13" s="39"/>
      <c r="U13" s="38"/>
    </row>
    <row r="14" spans="1:21" s="9" customFormat="1" ht="30" x14ac:dyDescent="0.3">
      <c r="A14" s="14"/>
      <c r="B14" s="60" t="s">
        <v>392</v>
      </c>
      <c r="D14" s="10" t="s">
        <v>346</v>
      </c>
      <c r="F14" s="10"/>
      <c r="G14" s="38"/>
      <c r="H14" s="10"/>
      <c r="I14" s="38"/>
      <c r="J14" s="384"/>
      <c r="K14" s="38"/>
      <c r="L14" s="276" t="s">
        <v>634</v>
      </c>
      <c r="M14" s="38"/>
      <c r="N14" s="39"/>
      <c r="O14" s="38"/>
      <c r="P14" s="39"/>
      <c r="Q14" s="38"/>
      <c r="R14" s="39"/>
      <c r="S14" s="38"/>
      <c r="T14" s="39"/>
      <c r="U14" s="38"/>
    </row>
    <row r="15" spans="1:21" s="9" customFormat="1" ht="30" x14ac:dyDescent="0.3">
      <c r="A15" s="14"/>
      <c r="B15" s="60" t="s">
        <v>393</v>
      </c>
      <c r="D15" s="10" t="s">
        <v>76</v>
      </c>
      <c r="F15" s="10" t="s">
        <v>212</v>
      </c>
      <c r="G15" s="38"/>
      <c r="H15" s="10" t="s">
        <v>212</v>
      </c>
      <c r="I15" s="38"/>
      <c r="J15" s="384"/>
      <c r="K15" s="38"/>
      <c r="L15" s="276" t="s">
        <v>634</v>
      </c>
      <c r="M15" s="38"/>
      <c r="N15" s="39"/>
      <c r="O15" s="38"/>
      <c r="P15" s="39"/>
      <c r="Q15" s="38"/>
      <c r="R15" s="39"/>
      <c r="S15" s="38"/>
      <c r="T15" s="39"/>
      <c r="U15" s="38"/>
    </row>
    <row r="16" spans="1:21" s="9" customFormat="1" ht="45" x14ac:dyDescent="0.3">
      <c r="A16" s="14"/>
      <c r="B16" s="60" t="s">
        <v>394</v>
      </c>
      <c r="D16" s="10" t="s">
        <v>61</v>
      </c>
      <c r="F16" s="10"/>
      <c r="G16" s="38"/>
      <c r="H16" s="10"/>
      <c r="I16" s="38"/>
      <c r="J16" s="385"/>
      <c r="K16" s="38"/>
      <c r="L16" s="276" t="s">
        <v>635</v>
      </c>
      <c r="M16" s="38"/>
      <c r="N16" s="39"/>
      <c r="O16" s="38"/>
      <c r="P16" s="39"/>
      <c r="Q16" s="38"/>
      <c r="R16" s="39"/>
      <c r="S16" s="38"/>
      <c r="T16" s="39"/>
      <c r="U16" s="38"/>
    </row>
    <row r="17" spans="1:12" s="215" customFormat="1" x14ac:dyDescent="0.35">
      <c r="A17" s="214"/>
      <c r="L17" s="278"/>
    </row>
    <row r="19" spans="1:12" x14ac:dyDescent="0.35">
      <c r="F19" s="213">
        <v>168988717</v>
      </c>
      <c r="H19" s="171">
        <v>7.3959999999999999</v>
      </c>
    </row>
    <row r="20" spans="1:12" x14ac:dyDescent="0.35">
      <c r="F20" s="281">
        <f>F19/H19</f>
        <v>22848663.737155218</v>
      </c>
    </row>
  </sheetData>
  <mergeCells count="1">
    <mergeCell ref="J9:J16"/>
  </mergeCells>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95"/>
  <sheetViews>
    <sheetView showGridLines="0" showRowColHeaders="0" zoomScaleNormal="100" workbookViewId="0">
      <selection activeCell="C57" sqref="C57:G57"/>
    </sheetView>
  </sheetViews>
  <sheetFormatPr defaultColWidth="4" defaultRowHeight="24" customHeight="1" x14ac:dyDescent="0.3"/>
  <cols>
    <col min="1" max="1" width="4" style="111"/>
    <col min="2" max="2" width="4" style="111" hidden="1" customWidth="1"/>
    <col min="3" max="3" width="75" style="111" bestFit="1" customWidth="1"/>
    <col min="4" max="4" width="2.8984375" style="111" customWidth="1"/>
    <col min="5" max="5" width="44.5" style="111" bestFit="1" customWidth="1"/>
    <col min="6" max="6" width="2.8984375" style="111" customWidth="1"/>
    <col min="7" max="7" width="40" style="111" bestFit="1" customWidth="1"/>
    <col min="8" max="16384" width="4" style="111"/>
  </cols>
  <sheetData>
    <row r="1" spans="1:7" ht="16.2" x14ac:dyDescent="0.3"/>
    <row r="2" spans="1:7" ht="16.2" x14ac:dyDescent="0.3">
      <c r="C2" s="366" t="s">
        <v>33</v>
      </c>
      <c r="D2" s="366"/>
      <c r="E2" s="366"/>
      <c r="F2" s="366"/>
      <c r="G2" s="366"/>
    </row>
    <row r="3" spans="1:7" s="112" customFormat="1" x14ac:dyDescent="0.3">
      <c r="C3" s="367" t="s">
        <v>34</v>
      </c>
      <c r="D3" s="367"/>
      <c r="E3" s="367"/>
      <c r="F3" s="367"/>
      <c r="G3" s="367"/>
    </row>
    <row r="4" spans="1:7" ht="12.75" customHeight="1" x14ac:dyDescent="0.3">
      <c r="C4" s="368" t="s">
        <v>35</v>
      </c>
      <c r="D4" s="368"/>
      <c r="E4" s="368"/>
      <c r="F4" s="368"/>
      <c r="G4" s="368"/>
    </row>
    <row r="5" spans="1:7" ht="12.75" customHeight="1" x14ac:dyDescent="0.3">
      <c r="C5" s="369" t="s">
        <v>36</v>
      </c>
      <c r="D5" s="369"/>
      <c r="E5" s="369"/>
      <c r="F5" s="369"/>
      <c r="G5" s="369"/>
    </row>
    <row r="6" spans="1:7" ht="12.75" customHeight="1" x14ac:dyDescent="0.3">
      <c r="C6" s="369" t="s">
        <v>37</v>
      </c>
      <c r="D6" s="369"/>
      <c r="E6" s="369"/>
      <c r="F6" s="369"/>
      <c r="G6" s="369"/>
    </row>
    <row r="7" spans="1:7" ht="12.75" customHeight="1" x14ac:dyDescent="0.35">
      <c r="C7" s="370" t="s">
        <v>38</v>
      </c>
      <c r="D7" s="370"/>
      <c r="E7" s="370"/>
      <c r="F7" s="370"/>
      <c r="G7" s="370"/>
    </row>
    <row r="8" spans="1:7" ht="16.2" x14ac:dyDescent="0.3">
      <c r="C8" s="4"/>
      <c r="D8" s="113"/>
      <c r="E8" s="113"/>
      <c r="F8" s="4"/>
      <c r="G8" s="4"/>
    </row>
    <row r="9" spans="1:7" ht="16.2" x14ac:dyDescent="0.3">
      <c r="C9" s="114" t="s">
        <v>39</v>
      </c>
      <c r="D9" s="115"/>
      <c r="E9" s="116" t="s">
        <v>40</v>
      </c>
      <c r="F9" s="115"/>
      <c r="G9" s="117" t="s">
        <v>14</v>
      </c>
    </row>
    <row r="10" spans="1:7" ht="16.2" x14ac:dyDescent="0.3">
      <c r="C10" s="4"/>
      <c r="D10" s="113"/>
      <c r="E10" s="113"/>
      <c r="F10" s="4"/>
      <c r="G10" s="4"/>
    </row>
    <row r="11" spans="1:7" s="112" customFormat="1" x14ac:dyDescent="0.3">
      <c r="B11" s="118"/>
      <c r="C11" s="119" t="s">
        <v>41</v>
      </c>
      <c r="E11" s="120"/>
    </row>
    <row r="12" spans="1:7" ht="19.2" thickBot="1" x14ac:dyDescent="0.35">
      <c r="A12" s="121"/>
      <c r="B12" s="121"/>
      <c r="C12" s="122" t="s">
        <v>42</v>
      </c>
      <c r="D12" s="123"/>
      <c r="E12" s="124" t="s">
        <v>43</v>
      </c>
      <c r="F12" s="123"/>
      <c r="G12" s="125" t="s">
        <v>44</v>
      </c>
    </row>
    <row r="13" spans="1:7" ht="16.8" thickBot="1" x14ac:dyDescent="0.35">
      <c r="B13" s="126"/>
      <c r="C13" s="127" t="s">
        <v>31</v>
      </c>
      <c r="D13" s="128"/>
      <c r="E13" s="129"/>
      <c r="F13" s="128"/>
      <c r="G13" s="129"/>
    </row>
    <row r="14" spans="1:7" ht="16.2" x14ac:dyDescent="0.3">
      <c r="A14" s="130"/>
      <c r="B14" s="130" t="s">
        <v>31</v>
      </c>
      <c r="C14" s="131" t="s">
        <v>45</v>
      </c>
      <c r="D14" s="89"/>
      <c r="E14" s="316" t="s">
        <v>787</v>
      </c>
      <c r="F14" s="89"/>
      <c r="G14" s="133"/>
    </row>
    <row r="15" spans="1:7" ht="16.2" x14ac:dyDescent="0.3">
      <c r="A15" s="130"/>
      <c r="B15" s="130" t="s">
        <v>31</v>
      </c>
      <c r="C15" s="131" t="s">
        <v>46</v>
      </c>
      <c r="D15" s="89"/>
      <c r="E15" s="134" t="str">
        <f>IFERROR(VLOOKUP($E$14,[1]!Table1_Country_codes_and_currencies[#Data],3,FALSE),"")</f>
        <v/>
      </c>
      <c r="F15" s="89"/>
      <c r="G15" s="133"/>
    </row>
    <row r="16" spans="1:7" ht="16.2" x14ac:dyDescent="0.3">
      <c r="B16" s="130" t="s">
        <v>31</v>
      </c>
      <c r="C16" s="131" t="s">
        <v>47</v>
      </c>
      <c r="D16" s="89"/>
      <c r="E16" s="317" t="s">
        <v>788</v>
      </c>
      <c r="F16" s="89"/>
      <c r="G16" s="133"/>
    </row>
    <row r="17" spans="1:7" ht="16.8" thickBot="1" x14ac:dyDescent="0.35">
      <c r="B17" s="130" t="s">
        <v>31</v>
      </c>
      <c r="C17" s="135" t="s">
        <v>48</v>
      </c>
      <c r="D17" s="101"/>
      <c r="E17" s="102" t="str">
        <f>IFERROR(VLOOKUP($E$14,[1]!Table1_Country_codes_and_currencies[#Data],5,FALSE),"")</f>
        <v/>
      </c>
      <c r="F17" s="101"/>
      <c r="G17" s="136"/>
    </row>
    <row r="18" spans="1:7" ht="16.8" thickBot="1" x14ac:dyDescent="0.35">
      <c r="B18" s="126"/>
      <c r="C18" s="127" t="s">
        <v>49</v>
      </c>
      <c r="D18" s="128"/>
      <c r="E18" s="129"/>
      <c r="F18" s="128"/>
      <c r="G18" s="129"/>
    </row>
    <row r="19" spans="1:7" ht="16.2" x14ac:dyDescent="0.3">
      <c r="A19" s="130"/>
      <c r="B19" s="130" t="s">
        <v>49</v>
      </c>
      <c r="C19" s="131" t="s">
        <v>50</v>
      </c>
      <c r="D19" s="89"/>
      <c r="E19" s="137">
        <v>43831</v>
      </c>
      <c r="F19" s="89"/>
      <c r="G19" s="133"/>
    </row>
    <row r="20" spans="1:7" ht="16.8" thickBot="1" x14ac:dyDescent="0.35">
      <c r="A20" s="130"/>
      <c r="B20" s="130" t="s">
        <v>49</v>
      </c>
      <c r="C20" s="135" t="s">
        <v>51</v>
      </c>
      <c r="D20" s="101"/>
      <c r="E20" s="137">
        <v>44196</v>
      </c>
      <c r="F20" s="101"/>
      <c r="G20" s="136"/>
    </row>
    <row r="21" spans="1:7" ht="16.8" thickBot="1" x14ac:dyDescent="0.35">
      <c r="B21" s="126"/>
      <c r="C21" s="127" t="s">
        <v>52</v>
      </c>
      <c r="D21" s="128"/>
      <c r="E21" s="138"/>
      <c r="F21" s="128"/>
      <c r="G21" s="129"/>
    </row>
    <row r="22" spans="1:7" ht="16.2" x14ac:dyDescent="0.3">
      <c r="B22" s="130" t="s">
        <v>52</v>
      </c>
      <c r="C22" s="139" t="s">
        <v>53</v>
      </c>
      <c r="D22" s="89"/>
      <c r="E22" s="132" t="s">
        <v>61</v>
      </c>
      <c r="F22" s="89"/>
      <c r="G22" s="133"/>
    </row>
    <row r="23" spans="1:7" ht="16.2" x14ac:dyDescent="0.3">
      <c r="A23" s="130"/>
      <c r="B23" s="130" t="s">
        <v>52</v>
      </c>
      <c r="C23" s="131" t="s">
        <v>54</v>
      </c>
      <c r="D23" s="89"/>
      <c r="E23" s="140" t="s">
        <v>531</v>
      </c>
      <c r="F23" s="89"/>
      <c r="G23" s="133"/>
    </row>
    <row r="24" spans="1:7" ht="16.2" x14ac:dyDescent="0.3">
      <c r="B24" s="130" t="s">
        <v>52</v>
      </c>
      <c r="C24" s="131" t="s">
        <v>55</v>
      </c>
      <c r="D24" s="89"/>
      <c r="E24" s="141">
        <v>44928</v>
      </c>
      <c r="F24" s="89"/>
      <c r="G24" s="133"/>
    </row>
    <row r="25" spans="1:7" ht="16.2" x14ac:dyDescent="0.3">
      <c r="A25" s="130"/>
      <c r="B25" s="130" t="s">
        <v>52</v>
      </c>
      <c r="C25" s="131" t="s">
        <v>56</v>
      </c>
      <c r="D25" s="89"/>
      <c r="E25" s="142" t="s">
        <v>785</v>
      </c>
      <c r="F25" s="89"/>
      <c r="G25" s="133"/>
    </row>
    <row r="26" spans="1:7" ht="16.2" x14ac:dyDescent="0.3">
      <c r="B26" s="130" t="s">
        <v>52</v>
      </c>
      <c r="C26" s="143" t="s">
        <v>57</v>
      </c>
      <c r="D26" s="144"/>
      <c r="E26" s="287" t="s">
        <v>346</v>
      </c>
      <c r="F26" s="144"/>
      <c r="G26" s="145"/>
    </row>
    <row r="27" spans="1:7" ht="16.2" x14ac:dyDescent="0.3">
      <c r="B27" s="130" t="s">
        <v>52</v>
      </c>
      <c r="C27" s="131" t="s">
        <v>58</v>
      </c>
      <c r="D27" s="89"/>
      <c r="E27" s="141"/>
      <c r="F27" s="89"/>
      <c r="G27" s="146"/>
    </row>
    <row r="28" spans="1:7" ht="16.2" x14ac:dyDescent="0.3">
      <c r="A28" s="130"/>
      <c r="B28" s="130" t="s">
        <v>52</v>
      </c>
      <c r="C28" s="131" t="s">
        <v>59</v>
      </c>
      <c r="D28" s="89"/>
      <c r="E28" s="142" t="s">
        <v>786</v>
      </c>
      <c r="F28" s="89"/>
      <c r="G28" s="146"/>
    </row>
    <row r="29" spans="1:7" ht="16.2" x14ac:dyDescent="0.3">
      <c r="B29" s="130" t="s">
        <v>52</v>
      </c>
      <c r="C29" s="143" t="s">
        <v>60</v>
      </c>
      <c r="D29" s="144"/>
      <c r="E29" s="140" t="s">
        <v>61</v>
      </c>
      <c r="F29" s="147"/>
      <c r="G29" s="148"/>
    </row>
    <row r="30" spans="1:7" ht="16.2" x14ac:dyDescent="0.3">
      <c r="A30" s="130"/>
      <c r="B30" s="130" t="s">
        <v>52</v>
      </c>
      <c r="C30" s="131" t="s">
        <v>62</v>
      </c>
      <c r="D30" s="89"/>
      <c r="E30" s="141"/>
      <c r="F30" s="89"/>
      <c r="G30" s="133"/>
    </row>
    <row r="31" spans="1:7" ht="16.8" thickBot="1" x14ac:dyDescent="0.35">
      <c r="A31" s="130"/>
      <c r="B31" s="130" t="s">
        <v>52</v>
      </c>
      <c r="C31" s="131" t="s">
        <v>63</v>
      </c>
      <c r="D31" s="103"/>
      <c r="E31" s="149" t="str">
        <f>IF(OR($E$29=[1]Lists!$I$4,$E$29=[1]Lists!$I$5),"&lt;URL&gt;","")</f>
        <v>&lt;URL&gt;</v>
      </c>
      <c r="F31" s="101"/>
      <c r="G31" s="150"/>
    </row>
    <row r="32" spans="1:7" ht="16.2" customHeight="1" thickBot="1" x14ac:dyDescent="0.35">
      <c r="C32" s="151" t="s">
        <v>64</v>
      </c>
      <c r="D32" s="152"/>
      <c r="E32" s="153"/>
      <c r="F32" s="154"/>
      <c r="G32" s="155"/>
    </row>
    <row r="33" spans="1:7" ht="16.2" x14ac:dyDescent="0.3">
      <c r="A33" s="130"/>
      <c r="B33" s="156"/>
      <c r="C33" s="157" t="s">
        <v>65</v>
      </c>
      <c r="D33" s="89"/>
      <c r="E33" s="158" t="s">
        <v>789</v>
      </c>
      <c r="F33" s="4"/>
      <c r="G33" s="159" t="str">
        <f>IF(OR($E$29=[1]Lists!$I$4,$E$29=[1]Lists!$I$5),"&lt;URL&gt;","")</f>
        <v>&lt;URL&gt;</v>
      </c>
    </row>
    <row r="34" spans="1:7" ht="16.8" thickBot="1" x14ac:dyDescent="0.35">
      <c r="B34" s="130" t="s">
        <v>66</v>
      </c>
      <c r="C34" s="160" t="s">
        <v>67</v>
      </c>
      <c r="D34" s="101"/>
      <c r="E34" s="161" t="s">
        <v>68</v>
      </c>
      <c r="F34" s="128"/>
      <c r="G34" s="162"/>
    </row>
    <row r="35" spans="1:7" ht="18" customHeight="1" thickBot="1" x14ac:dyDescent="0.35">
      <c r="A35" s="130"/>
      <c r="B35" s="130" t="s">
        <v>66</v>
      </c>
      <c r="C35" s="127" t="s">
        <v>66</v>
      </c>
      <c r="D35" s="128"/>
      <c r="E35" s="154"/>
      <c r="F35" s="128"/>
      <c r="G35" s="154"/>
    </row>
    <row r="36" spans="1:7" ht="15.75" customHeight="1" x14ac:dyDescent="0.3">
      <c r="B36" s="130" t="s">
        <v>66</v>
      </c>
      <c r="C36" s="163" t="s">
        <v>69</v>
      </c>
      <c r="D36" s="89"/>
      <c r="E36" s="134"/>
      <c r="F36" s="89"/>
      <c r="G36" s="89"/>
    </row>
    <row r="37" spans="1:7" ht="16.5" customHeight="1" x14ac:dyDescent="0.3">
      <c r="A37" s="130"/>
      <c r="B37" s="130" t="s">
        <v>66</v>
      </c>
      <c r="C37" s="164" t="s">
        <v>70</v>
      </c>
      <c r="D37" s="89"/>
      <c r="E37" s="140" t="s">
        <v>61</v>
      </c>
      <c r="F37" s="89"/>
      <c r="G37" s="146"/>
    </row>
    <row r="38" spans="1:7" ht="16.5" customHeight="1" x14ac:dyDescent="0.3">
      <c r="A38" s="130"/>
      <c r="B38" s="130" t="s">
        <v>66</v>
      </c>
      <c r="C38" s="164" t="s">
        <v>71</v>
      </c>
      <c r="D38" s="89"/>
      <c r="E38" s="140" t="s">
        <v>61</v>
      </c>
      <c r="F38" s="89"/>
      <c r="G38" s="146"/>
    </row>
    <row r="39" spans="1:7" ht="15.75" customHeight="1" x14ac:dyDescent="0.3">
      <c r="B39" s="130" t="s">
        <v>66</v>
      </c>
      <c r="C39" s="164" t="s">
        <v>72</v>
      </c>
      <c r="D39" s="89"/>
      <c r="E39" s="140" t="s">
        <v>61</v>
      </c>
      <c r="F39" s="89"/>
      <c r="G39" s="146"/>
    </row>
    <row r="40" spans="1:7" ht="18" customHeight="1" x14ac:dyDescent="0.3">
      <c r="B40" s="130" t="s">
        <v>66</v>
      </c>
      <c r="C40" s="164" t="s">
        <v>73</v>
      </c>
      <c r="D40" s="89"/>
      <c r="E40" s="140" t="s">
        <v>296</v>
      </c>
      <c r="F40" s="89"/>
      <c r="G40" s="146"/>
    </row>
    <row r="41" spans="1:7" ht="16.2" x14ac:dyDescent="0.3">
      <c r="B41" s="130" t="s">
        <v>66</v>
      </c>
      <c r="C41" s="165" t="s">
        <v>74</v>
      </c>
      <c r="D41" s="89"/>
      <c r="E41" s="140" t="s">
        <v>296</v>
      </c>
      <c r="F41" s="89"/>
      <c r="G41" s="146"/>
    </row>
    <row r="42" spans="1:7" ht="16.2" x14ac:dyDescent="0.3">
      <c r="B42" s="130" t="s">
        <v>66</v>
      </c>
      <c r="C42" s="164" t="s">
        <v>75</v>
      </c>
      <c r="D42" s="89"/>
      <c r="E42" s="140">
        <v>1</v>
      </c>
      <c r="F42" s="89"/>
      <c r="G42" s="146"/>
    </row>
    <row r="43" spans="1:7" ht="16.2" x14ac:dyDescent="0.3">
      <c r="B43" s="130" t="s">
        <v>66</v>
      </c>
      <c r="C43" s="164" t="s">
        <v>77</v>
      </c>
      <c r="D43" s="166"/>
      <c r="E43" s="140">
        <v>7</v>
      </c>
      <c r="F43" s="89"/>
      <c r="G43" s="167"/>
    </row>
    <row r="44" spans="1:7" ht="16.2" x14ac:dyDescent="0.3">
      <c r="B44" s="130" t="s">
        <v>66</v>
      </c>
      <c r="C44" s="168" t="s">
        <v>78</v>
      </c>
      <c r="D44" s="89"/>
      <c r="E44" s="169" t="s">
        <v>530</v>
      </c>
      <c r="F44" s="144"/>
      <c r="G44" s="146"/>
    </row>
    <row r="45" spans="1:7" ht="16.2" x14ac:dyDescent="0.3">
      <c r="B45" s="130" t="s">
        <v>66</v>
      </c>
      <c r="C45" s="170" t="s">
        <v>79</v>
      </c>
      <c r="D45" s="89"/>
      <c r="E45" s="318">
        <v>32.289000000000001</v>
      </c>
      <c r="F45" s="89"/>
      <c r="G45" s="146" t="s">
        <v>790</v>
      </c>
    </row>
    <row r="46" spans="1:7" ht="16.8" thickBot="1" x14ac:dyDescent="0.35">
      <c r="B46" s="130" t="s">
        <v>66</v>
      </c>
      <c r="C46" s="172" t="s">
        <v>80</v>
      </c>
      <c r="D46" s="101"/>
      <c r="E46" s="173" t="s">
        <v>68</v>
      </c>
      <c r="F46" s="101"/>
      <c r="G46" s="174"/>
    </row>
    <row r="47" spans="1:7" s="121" customFormat="1" ht="16.8" thickBot="1" x14ac:dyDescent="0.35">
      <c r="A47" s="111"/>
      <c r="B47" s="130" t="s">
        <v>66</v>
      </c>
      <c r="C47" s="175" t="s">
        <v>81</v>
      </c>
      <c r="D47" s="101"/>
      <c r="E47" s="176"/>
      <c r="F47" s="101"/>
      <c r="G47" s="174"/>
    </row>
    <row r="48" spans="1:7" ht="15.75" customHeight="1" x14ac:dyDescent="0.3">
      <c r="B48" s="130" t="s">
        <v>66</v>
      </c>
      <c r="C48" s="164" t="s">
        <v>82</v>
      </c>
      <c r="D48" s="89"/>
      <c r="E48" s="140" t="s">
        <v>61</v>
      </c>
      <c r="F48" s="89"/>
      <c r="G48" s="146"/>
    </row>
    <row r="49" spans="1:7" s="130" customFormat="1" ht="16.2" x14ac:dyDescent="0.3">
      <c r="A49" s="111"/>
      <c r="C49" s="164" t="s">
        <v>83</v>
      </c>
      <c r="D49" s="89"/>
      <c r="E49" s="140" t="s">
        <v>61</v>
      </c>
      <c r="F49" s="89"/>
      <c r="G49" s="146"/>
    </row>
    <row r="50" spans="1:7" s="130" customFormat="1" ht="15.75" customHeight="1" x14ac:dyDescent="0.3">
      <c r="A50" s="111"/>
      <c r="C50" s="164" t="s">
        <v>84</v>
      </c>
      <c r="D50" s="89"/>
      <c r="E50" s="140" t="s">
        <v>61</v>
      </c>
      <c r="F50" s="89"/>
      <c r="G50" s="146"/>
    </row>
    <row r="51" spans="1:7" ht="16.8" thickBot="1" x14ac:dyDescent="0.35">
      <c r="B51" s="130"/>
      <c r="C51" s="177" t="s">
        <v>85</v>
      </c>
      <c r="D51" s="101"/>
      <c r="E51" s="140" t="s">
        <v>346</v>
      </c>
      <c r="F51" s="101"/>
      <c r="G51" s="174"/>
    </row>
    <row r="52" spans="1:7" ht="16.8" thickBot="1" x14ac:dyDescent="0.35">
      <c r="B52" s="130" t="s">
        <v>86</v>
      </c>
      <c r="C52" s="178" t="s">
        <v>87</v>
      </c>
      <c r="D52" s="179"/>
      <c r="E52" s="180"/>
      <c r="F52" s="179"/>
      <c r="G52" s="179"/>
    </row>
    <row r="53" spans="1:7" ht="16.2" x14ac:dyDescent="0.3">
      <c r="B53" s="130" t="s">
        <v>86</v>
      </c>
      <c r="C53" s="131" t="s">
        <v>88</v>
      </c>
      <c r="D53" s="89"/>
      <c r="E53" s="132" t="s">
        <v>791</v>
      </c>
      <c r="F53" s="89"/>
      <c r="G53" s="133"/>
    </row>
    <row r="54" spans="1:7" s="130" customFormat="1" ht="16.2" x14ac:dyDescent="0.3">
      <c r="A54" s="111"/>
      <c r="B54" s="111"/>
      <c r="C54" s="131" t="s">
        <v>89</v>
      </c>
      <c r="D54" s="89"/>
      <c r="E54" s="132" t="s">
        <v>531</v>
      </c>
      <c r="F54" s="89"/>
      <c r="G54" s="133"/>
    </row>
    <row r="55" spans="1:7" s="130" customFormat="1" ht="16.2" x14ac:dyDescent="0.3">
      <c r="A55" s="111"/>
      <c r="B55" s="111"/>
      <c r="C55" s="131" t="s">
        <v>90</v>
      </c>
      <c r="D55" s="89"/>
      <c r="E55" s="132" t="s">
        <v>792</v>
      </c>
      <c r="F55" s="89"/>
      <c r="G55" s="133"/>
    </row>
    <row r="56" spans="1:7" ht="15" customHeight="1" thickBot="1" x14ac:dyDescent="0.35">
      <c r="C56" s="100"/>
      <c r="D56" s="101"/>
      <c r="E56" s="102"/>
      <c r="F56" s="101"/>
      <c r="G56" s="103"/>
    </row>
    <row r="57" spans="1:7" ht="16.8" thickBot="1" x14ac:dyDescent="0.35">
      <c r="C57" s="371"/>
      <c r="D57" s="371"/>
      <c r="E57" s="371"/>
      <c r="F57" s="371"/>
      <c r="G57" s="371"/>
    </row>
    <row r="58" spans="1:7" s="130" customFormat="1" ht="16.8" thickBot="1" x14ac:dyDescent="0.35">
      <c r="A58" s="4"/>
      <c r="B58" s="4"/>
      <c r="C58" s="372"/>
      <c r="D58" s="373"/>
      <c r="E58" s="373"/>
      <c r="F58" s="373"/>
      <c r="G58" s="374"/>
    </row>
    <row r="59" spans="1:7" ht="16.8" thickBot="1" x14ac:dyDescent="0.35">
      <c r="A59" s="4"/>
      <c r="B59" s="4"/>
      <c r="C59" s="372"/>
      <c r="D59" s="373"/>
      <c r="E59" s="373"/>
      <c r="F59" s="373"/>
      <c r="G59" s="374"/>
    </row>
    <row r="60" spans="1:7" ht="16.8" thickBot="1" x14ac:dyDescent="0.35">
      <c r="A60" s="4"/>
      <c r="B60" s="4"/>
      <c r="C60" s="375"/>
      <c r="D60" s="375"/>
      <c r="E60" s="375"/>
      <c r="F60" s="375"/>
      <c r="G60" s="375"/>
    </row>
    <row r="61" spans="1:7" ht="16.2" x14ac:dyDescent="0.3">
      <c r="A61" s="4"/>
      <c r="B61" s="4"/>
      <c r="C61" s="376" t="s">
        <v>29</v>
      </c>
      <c r="D61" s="376"/>
      <c r="E61" s="376"/>
      <c r="F61" s="376"/>
      <c r="G61" s="376"/>
    </row>
    <row r="62" spans="1:7" s="130" customFormat="1" ht="16.2" x14ac:dyDescent="0.3">
      <c r="A62" s="4"/>
      <c r="B62" s="4"/>
      <c r="C62" s="361" t="s">
        <v>30</v>
      </c>
      <c r="D62" s="361"/>
      <c r="E62" s="361"/>
      <c r="F62" s="361"/>
      <c r="G62" s="361"/>
    </row>
    <row r="63" spans="1:7" s="4" customFormat="1" ht="15" x14ac:dyDescent="0.3">
      <c r="B63" s="89" t="s">
        <v>31</v>
      </c>
      <c r="C63" s="378" t="s">
        <v>32</v>
      </c>
      <c r="D63" s="378"/>
      <c r="E63" s="378"/>
      <c r="F63" s="378"/>
      <c r="G63" s="378"/>
    </row>
    <row r="64" spans="1:7" s="4" customFormat="1" ht="16.2" x14ac:dyDescent="0.3">
      <c r="A64" s="111"/>
      <c r="B64" s="111"/>
      <c r="C64" s="181"/>
      <c r="D64" s="130"/>
      <c r="E64" s="181"/>
      <c r="F64" s="130"/>
      <c r="G64" s="130"/>
    </row>
    <row r="65" spans="1:7" s="4" customFormat="1" ht="16.2" x14ac:dyDescent="0.3">
      <c r="A65" s="111"/>
      <c r="B65" s="111"/>
      <c r="C65" s="182"/>
      <c r="D65" s="182"/>
      <c r="E65" s="182"/>
      <c r="F65" s="182"/>
      <c r="G65" s="111"/>
    </row>
    <row r="66" spans="1:7" s="4" customFormat="1" ht="18.75" customHeight="1" x14ac:dyDescent="0.3">
      <c r="A66" s="111"/>
      <c r="B66" s="111"/>
      <c r="C66" s="111"/>
      <c r="D66" s="111"/>
      <c r="E66" s="111"/>
      <c r="F66" s="111"/>
      <c r="G66" s="111"/>
    </row>
    <row r="67" spans="1:7" s="4" customFormat="1" ht="16.2" x14ac:dyDescent="0.3">
      <c r="A67" s="111"/>
      <c r="B67" s="111"/>
      <c r="C67" s="379"/>
      <c r="D67" s="379"/>
      <c r="E67" s="379"/>
      <c r="F67" s="379"/>
      <c r="G67" s="379"/>
    </row>
    <row r="68" spans="1:7" s="4" customFormat="1" ht="16.2" x14ac:dyDescent="0.3">
      <c r="A68" s="111"/>
      <c r="B68" s="111"/>
      <c r="C68" s="379"/>
      <c r="D68" s="379"/>
      <c r="E68" s="379"/>
      <c r="F68" s="379"/>
      <c r="G68" s="379"/>
    </row>
    <row r="69" spans="1:7" ht="16.2" x14ac:dyDescent="0.3">
      <c r="C69" s="379"/>
      <c r="D69" s="379"/>
      <c r="E69" s="379"/>
      <c r="F69" s="379"/>
      <c r="G69" s="379"/>
    </row>
    <row r="70" spans="1:7" ht="15" customHeight="1" x14ac:dyDescent="0.3">
      <c r="C70" s="379"/>
      <c r="D70" s="379"/>
      <c r="E70" s="379"/>
      <c r="F70" s="379"/>
      <c r="G70" s="379"/>
    </row>
    <row r="71" spans="1:7" ht="15" customHeight="1" x14ac:dyDescent="0.3">
      <c r="C71" s="182"/>
      <c r="D71" s="182"/>
      <c r="E71" s="182"/>
      <c r="F71" s="182"/>
    </row>
    <row r="72" spans="1:7" ht="16.2" x14ac:dyDescent="0.3">
      <c r="C72" s="377"/>
      <c r="D72" s="377"/>
      <c r="E72" s="377"/>
    </row>
    <row r="73" spans="1:7" ht="16.2" x14ac:dyDescent="0.3">
      <c r="C73" s="377"/>
      <c r="D73" s="377"/>
      <c r="E73" s="377"/>
    </row>
    <row r="74" spans="1:7" ht="18.75" customHeight="1" x14ac:dyDescent="0.3"/>
    <row r="75" spans="1:7" ht="16.2" x14ac:dyDescent="0.3"/>
    <row r="76" spans="1:7" ht="16.2" x14ac:dyDescent="0.3"/>
    <row r="77" spans="1:7" ht="16.2" x14ac:dyDescent="0.3"/>
    <row r="78" spans="1:7" ht="16.2" x14ac:dyDescent="0.3"/>
    <row r="79" spans="1:7" ht="16.2" x14ac:dyDescent="0.3"/>
    <row r="80" spans="1:7" ht="16.2" x14ac:dyDescent="0.3"/>
    <row r="81" ht="16.2" x14ac:dyDescent="0.3"/>
    <row r="82" ht="16.2" x14ac:dyDescent="0.3"/>
    <row r="83" ht="16.2" x14ac:dyDescent="0.3"/>
    <row r="84" ht="16.2" x14ac:dyDescent="0.3"/>
    <row r="85" ht="16.2" x14ac:dyDescent="0.3"/>
    <row r="86" ht="16.2" x14ac:dyDescent="0.3"/>
    <row r="87" ht="16.2" x14ac:dyDescent="0.3"/>
    <row r="88" ht="16.2" x14ac:dyDescent="0.3"/>
    <row r="89" ht="16.2" x14ac:dyDescent="0.3"/>
    <row r="90" ht="16.2" x14ac:dyDescent="0.3"/>
    <row r="91" ht="16.2" x14ac:dyDescent="0.3"/>
    <row r="92" ht="16.2" x14ac:dyDescent="0.3"/>
    <row r="93" ht="16.2" x14ac:dyDescent="0.3"/>
    <row r="94" ht="16.2" x14ac:dyDescent="0.3"/>
    <row r="95" ht="16.2" x14ac:dyDescent="0.3"/>
  </sheetData>
  <sheetProtection selectLockedCells="1"/>
  <dataConsolidate/>
  <mergeCells count="19">
    <mergeCell ref="C73:E73"/>
    <mergeCell ref="C63:G63"/>
    <mergeCell ref="C67:G67"/>
    <mergeCell ref="C68:G68"/>
    <mergeCell ref="C69:G69"/>
    <mergeCell ref="C70:G70"/>
    <mergeCell ref="C72:E72"/>
    <mergeCell ref="C62:G62"/>
    <mergeCell ref="C2:G2"/>
    <mergeCell ref="C3:G3"/>
    <mergeCell ref="C4:G4"/>
    <mergeCell ref="C5:G5"/>
    <mergeCell ref="C6:G6"/>
    <mergeCell ref="C7:G7"/>
    <mergeCell ref="C57:G57"/>
    <mergeCell ref="C58:G58"/>
    <mergeCell ref="C59:G59"/>
    <mergeCell ref="C60:G60"/>
    <mergeCell ref="C61:G61"/>
  </mergeCells>
  <hyperlinks>
    <hyperlink ref="C44" r:id="rId1" display="Reporting currency (ISO-4217)"/>
    <hyperlink ref="C47" r:id="rId2" location="r4-7"/>
    <hyperlink ref="C32" r:id="rId3" location="r7-2" display="Public debate (Requirement 7.1)"/>
  </hyperlinks>
  <pageMargins left="0.25" right="0.25" top="0.75" bottom="0.75" header="0.3" footer="0.3"/>
  <pageSetup paperSize="8" fitToHeight="0" orientation="landscape" horizontalDpi="2400" verticalDpi="2400" r:id="rId4"/>
  <legacy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U23"/>
  <sheetViews>
    <sheetView topLeftCell="B1" zoomScale="93" zoomScaleNormal="85" workbookViewId="0">
      <selection activeCell="D5" sqref="D5"/>
    </sheetView>
  </sheetViews>
  <sheetFormatPr defaultColWidth="10.5" defaultRowHeight="16.2" x14ac:dyDescent="0.35"/>
  <cols>
    <col min="1" max="1" width="14.8984375" style="213" customWidth="1"/>
    <col min="2" max="2" width="48" style="213" customWidth="1"/>
    <col min="3" max="3" width="3" style="213" customWidth="1"/>
    <col min="4" max="4" width="30.3984375" style="213" customWidth="1"/>
    <col min="5" max="5" width="3" style="213" customWidth="1"/>
    <col min="6" max="6" width="30.3984375" style="213" customWidth="1"/>
    <col min="7" max="7" width="3" style="213" customWidth="1"/>
    <col min="8" max="8" width="30.3984375" style="213" customWidth="1"/>
    <col min="9" max="9" width="3" style="213" customWidth="1"/>
    <col min="10" max="10" width="39.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395</v>
      </c>
    </row>
    <row r="3" spans="1:21" s="40" customFormat="1" ht="105" x14ac:dyDescent="0.3">
      <c r="A3" s="249" t="s">
        <v>396</v>
      </c>
      <c r="B3" s="57" t="s">
        <v>397</v>
      </c>
      <c r="D3" s="10" t="s">
        <v>731</v>
      </c>
      <c r="F3" s="58"/>
      <c r="H3" s="58"/>
      <c r="J3" s="49"/>
      <c r="L3" s="27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40" customFormat="1" ht="90" x14ac:dyDescent="0.3">
      <c r="A7" s="249" t="s">
        <v>118</v>
      </c>
      <c r="B7" s="57" t="s">
        <v>398</v>
      </c>
      <c r="D7" s="10" t="s">
        <v>120</v>
      </c>
      <c r="F7" s="58"/>
      <c r="H7" s="58"/>
      <c r="J7" s="49"/>
      <c r="L7" s="276" t="s">
        <v>636</v>
      </c>
      <c r="N7" s="39"/>
      <c r="O7" s="38"/>
      <c r="P7" s="39"/>
      <c r="Q7" s="38"/>
      <c r="R7" s="39"/>
      <c r="S7" s="38"/>
      <c r="T7" s="39"/>
    </row>
    <row r="8" spans="1:21" s="38" customFormat="1" ht="18.600000000000001" x14ac:dyDescent="0.3">
      <c r="A8" s="56"/>
      <c r="B8" s="47"/>
      <c r="D8" s="47"/>
      <c r="F8" s="47"/>
      <c r="H8" s="47"/>
      <c r="J8" s="48"/>
      <c r="L8" s="277"/>
      <c r="N8" s="48"/>
      <c r="P8" s="48"/>
      <c r="R8" s="48"/>
      <c r="T8" s="48"/>
    </row>
    <row r="9" spans="1:21" s="9" customFormat="1" ht="30" x14ac:dyDescent="0.3">
      <c r="A9" s="14"/>
      <c r="B9" s="54" t="s">
        <v>399</v>
      </c>
      <c r="D9" s="10" t="s">
        <v>107</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2"/>
      <c r="K9" s="38"/>
      <c r="L9" s="276"/>
      <c r="M9" s="38"/>
      <c r="N9" s="39"/>
      <c r="O9" s="38"/>
      <c r="P9" s="39"/>
      <c r="Q9" s="38"/>
      <c r="R9" s="39"/>
      <c r="S9" s="38"/>
      <c r="T9" s="39"/>
      <c r="U9" s="38"/>
    </row>
    <row r="10" spans="1:21" s="9" customFormat="1" ht="30" x14ac:dyDescent="0.3">
      <c r="A10" s="14"/>
      <c r="B10" s="60" t="s">
        <v>400</v>
      </c>
      <c r="D10" s="10" t="s">
        <v>76</v>
      </c>
      <c r="F10" s="10" t="s">
        <v>212</v>
      </c>
      <c r="G10" s="40"/>
      <c r="H10" s="10" t="s">
        <v>212</v>
      </c>
      <c r="I10" s="40"/>
      <c r="J10" s="384"/>
      <c r="K10" s="40"/>
      <c r="L10" s="276"/>
      <c r="M10" s="40"/>
      <c r="N10" s="39"/>
      <c r="O10" s="40"/>
      <c r="P10" s="39"/>
      <c r="Q10" s="40"/>
      <c r="R10" s="39"/>
      <c r="S10" s="40"/>
      <c r="T10" s="39"/>
      <c r="U10" s="40"/>
    </row>
    <row r="11" spans="1:21" s="9" customFormat="1" ht="30" x14ac:dyDescent="0.3">
      <c r="A11" s="14"/>
      <c r="B11" s="60" t="s">
        <v>401</v>
      </c>
      <c r="D11" s="10" t="s">
        <v>107</v>
      </c>
      <c r="F11" s="10"/>
      <c r="G11" s="40"/>
      <c r="H11" s="10"/>
      <c r="I11" s="40"/>
      <c r="J11" s="384"/>
      <c r="K11" s="40"/>
      <c r="L11" s="276"/>
      <c r="M11" s="40"/>
      <c r="N11" s="39"/>
      <c r="O11" s="40"/>
      <c r="P11" s="39"/>
      <c r="Q11" s="40"/>
      <c r="R11" s="39"/>
      <c r="S11" s="40"/>
      <c r="T11" s="39"/>
      <c r="U11" s="40"/>
    </row>
    <row r="12" spans="1:21" s="9" customFormat="1" ht="45" x14ac:dyDescent="0.3">
      <c r="A12" s="14"/>
      <c r="B12" s="60" t="s">
        <v>402</v>
      </c>
      <c r="D12" s="10" t="s">
        <v>107</v>
      </c>
      <c r="F12" s="10"/>
      <c r="G12" s="40"/>
      <c r="H12" s="10"/>
      <c r="I12" s="40"/>
      <c r="J12" s="384"/>
      <c r="K12" s="40"/>
      <c r="L12" s="276"/>
      <c r="M12" s="40"/>
      <c r="N12" s="39"/>
      <c r="O12" s="40"/>
      <c r="P12" s="39"/>
      <c r="Q12" s="40"/>
      <c r="R12" s="39"/>
      <c r="S12" s="40"/>
      <c r="T12" s="39"/>
      <c r="U12" s="40"/>
    </row>
    <row r="13" spans="1:21" s="9" customFormat="1" ht="45" x14ac:dyDescent="0.3">
      <c r="A13" s="14"/>
      <c r="B13" s="60" t="s">
        <v>403</v>
      </c>
      <c r="D13" s="10" t="s">
        <v>120</v>
      </c>
      <c r="F13" s="10"/>
      <c r="G13" s="40"/>
      <c r="H13" s="10"/>
      <c r="I13" s="40"/>
      <c r="J13" s="385"/>
      <c r="K13" s="40"/>
      <c r="L13" s="276"/>
      <c r="M13" s="40"/>
      <c r="N13" s="39"/>
      <c r="O13" s="40"/>
      <c r="P13" s="39"/>
      <c r="Q13" s="40"/>
      <c r="R13" s="39"/>
      <c r="S13" s="40"/>
      <c r="T13" s="39"/>
      <c r="U13" s="40"/>
    </row>
    <row r="14" spans="1:21" s="215" customFormat="1" x14ac:dyDescent="0.35">
      <c r="A14" s="214"/>
      <c r="L14" s="278"/>
    </row>
    <row r="15" spans="1:21" x14ac:dyDescent="0.35">
      <c r="L15" s="278"/>
    </row>
    <row r="16" spans="1:21" x14ac:dyDescent="0.35">
      <c r="L16" s="278"/>
    </row>
    <row r="17" spans="12:12" x14ac:dyDescent="0.35">
      <c r="L17" s="278"/>
    </row>
    <row r="18" spans="12:12" x14ac:dyDescent="0.35">
      <c r="L18" s="278"/>
    </row>
    <row r="19" spans="12:12" x14ac:dyDescent="0.35">
      <c r="L19" s="278"/>
    </row>
    <row r="20" spans="12:12" x14ac:dyDescent="0.35">
      <c r="L20" s="278"/>
    </row>
    <row r="21" spans="12:12" x14ac:dyDescent="0.35">
      <c r="L21" s="278"/>
    </row>
    <row r="22" spans="12:12" x14ac:dyDescent="0.35">
      <c r="L22" s="278"/>
    </row>
    <row r="23" spans="12:12" x14ac:dyDescent="0.35">
      <c r="L23" s="270"/>
    </row>
  </sheetData>
  <mergeCells count="1">
    <mergeCell ref="J9:J13"/>
  </mergeCells>
  <pageMargins left="0.7" right="0.7" top="0.75" bottom="0.75" header="0.3" footer="0.3"/>
  <pageSetup paperSize="8"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U23"/>
  <sheetViews>
    <sheetView zoomScale="93" zoomScaleNormal="85" workbookViewId="0">
      <selection activeCell="F9" sqref="F9"/>
    </sheetView>
  </sheetViews>
  <sheetFormatPr defaultColWidth="10.5" defaultRowHeight="16.2" x14ac:dyDescent="0.35"/>
  <cols>
    <col min="1" max="1" width="17.8984375" style="213" customWidth="1"/>
    <col min="2" max="2" width="44" style="213" customWidth="1"/>
    <col min="3" max="3" width="3" style="213" customWidth="1"/>
    <col min="4" max="4" width="25.8984375" style="213" customWidth="1"/>
    <col min="5" max="5" width="3" style="213" customWidth="1"/>
    <col min="6" max="6" width="25.8984375" style="213" customWidth="1"/>
    <col min="7" max="7" width="3" style="213" customWidth="1"/>
    <col min="8" max="8" width="25.8984375" style="213" customWidth="1"/>
    <col min="9" max="9" width="3" style="213" customWidth="1"/>
    <col min="10" max="10" width="16.0976562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404</v>
      </c>
    </row>
    <row r="3" spans="1:21" s="40" customFormat="1" ht="150" x14ac:dyDescent="0.3">
      <c r="A3" s="249" t="s">
        <v>405</v>
      </c>
      <c r="B3" s="57" t="s">
        <v>406</v>
      </c>
      <c r="D3" s="10" t="s">
        <v>739</v>
      </c>
      <c r="F3" s="58"/>
      <c r="H3" s="58"/>
      <c r="J3" s="49"/>
      <c r="L3" s="27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94</v>
      </c>
      <c r="D5" s="83" t="s">
        <v>95</v>
      </c>
      <c r="E5" s="45"/>
      <c r="F5" s="83" t="s">
        <v>96</v>
      </c>
      <c r="G5" s="45"/>
      <c r="H5" s="83" t="s">
        <v>97</v>
      </c>
      <c r="J5" s="46" t="s">
        <v>98</v>
      </c>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38" customFormat="1" ht="60" x14ac:dyDescent="0.3">
      <c r="A7" s="56"/>
      <c r="B7" s="76" t="s">
        <v>407</v>
      </c>
      <c r="D7" s="355" t="s">
        <v>798</v>
      </c>
      <c r="F7" s="10" t="str">
        <f>IF(D7=[2]Lists!$K$4,"&lt; Input URL to data source &gt;",IF(D7=[2]Lists!$K$5,"&lt; Reference section in EITI Report or URL &gt;",IF(D7=[2]Lists!$K$6,"&lt; Reference evidence of non-applicability &gt;","")))</f>
        <v/>
      </c>
      <c r="H7" s="10" t="s">
        <v>528</v>
      </c>
      <c r="J7" s="382"/>
      <c r="L7" s="276" t="s">
        <v>621</v>
      </c>
      <c r="N7" s="39"/>
      <c r="P7" s="39"/>
      <c r="R7" s="39"/>
      <c r="T7" s="39"/>
    </row>
    <row r="8" spans="1:21" s="38" customFormat="1" ht="45" x14ac:dyDescent="0.3">
      <c r="A8" s="56"/>
      <c r="B8" s="54" t="s">
        <v>408</v>
      </c>
      <c r="D8" s="10" t="s">
        <v>346</v>
      </c>
      <c r="F8" s="10" t="str">
        <f>IF(D8=[2]Lists!$K$4,"&lt; Input URL to data source &gt;",IF(D8=[2]Lists!$K$5,"&lt; Reference section in EITI Report or URL &gt;",IF(D8=[2]Lists!$K$6,"&lt; Reference evidence of non-applicability &gt;","")))</f>
        <v/>
      </c>
      <c r="H8" s="10" t="str">
        <f>IF(F8=[2]Lists!$K$4,"&lt; Input URL to data source &gt;",IF(F8=[2]Lists!$K$5,"&lt; Reference section in EITI Report or URL &gt;",IF(F8=[2]Lists!$K$6,"&lt; Reference evidence of non-applicability &gt;","")))</f>
        <v/>
      </c>
      <c r="J8" s="384"/>
      <c r="L8" s="276" t="s">
        <v>622</v>
      </c>
      <c r="N8" s="39"/>
      <c r="P8" s="39"/>
      <c r="R8" s="39"/>
      <c r="T8" s="39"/>
    </row>
    <row r="9" spans="1:21" s="38" customFormat="1" ht="45" x14ac:dyDescent="0.3">
      <c r="A9" s="56"/>
      <c r="B9" s="54" t="s">
        <v>409</v>
      </c>
      <c r="D9" s="10" t="s">
        <v>346</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84"/>
      <c r="L9" s="276" t="s">
        <v>623</v>
      </c>
      <c r="N9" s="39"/>
      <c r="P9" s="39"/>
      <c r="R9" s="39"/>
      <c r="T9" s="39"/>
    </row>
    <row r="10" spans="1:21" s="38" customFormat="1" ht="45" x14ac:dyDescent="0.3">
      <c r="A10" s="56"/>
      <c r="B10" s="54" t="s">
        <v>410</v>
      </c>
      <c r="D10" s="10" t="s">
        <v>798</v>
      </c>
      <c r="F10" s="10" t="str">
        <f>IF(D10=[2]Lists!$K$4,"&lt; Input URL to data source &gt;",IF(D10=[2]Lists!$K$5,"&lt; Reference section in EITI Report or URL &gt;",IF(D10=[2]Lists!$K$6,"&lt; Reference evidence of non-applicability &gt;","")))</f>
        <v/>
      </c>
      <c r="H10" s="10" t="s">
        <v>638</v>
      </c>
      <c r="J10" s="384"/>
      <c r="L10" s="276" t="s">
        <v>637</v>
      </c>
      <c r="N10" s="39"/>
      <c r="P10" s="39"/>
      <c r="R10" s="39"/>
      <c r="T10" s="39"/>
    </row>
    <row r="11" spans="1:21" s="38" customFormat="1" ht="30" x14ac:dyDescent="0.3">
      <c r="A11" s="56"/>
      <c r="B11" s="54" t="s">
        <v>411</v>
      </c>
      <c r="D11" s="10" t="s">
        <v>346</v>
      </c>
      <c r="F11" s="10" t="str">
        <f>IF(D11=[2]Lists!$K$4,"&lt; Input URL to data source &gt;",IF(D11=[2]Lists!$K$5,"&lt; Reference section in EITI Report or URL &gt;",IF(D11=[2]Lists!$K$6,"&lt; Reference evidence of non-applicability &gt;","")))</f>
        <v/>
      </c>
      <c r="H11" s="10" t="str">
        <f>IF(F11=[2]Lists!$K$4,"&lt; Input URL to data source &gt;",IF(F11=[2]Lists!$K$5,"&lt; Reference section in EITI Report or URL &gt;",IF(F11=[2]Lists!$K$6,"&lt; Reference evidence of non-applicability &gt;","")))</f>
        <v/>
      </c>
      <c r="J11" s="385"/>
      <c r="L11" s="276" t="s">
        <v>639</v>
      </c>
      <c r="N11" s="39"/>
      <c r="P11" s="39"/>
      <c r="R11" s="39"/>
      <c r="T11" s="39"/>
    </row>
    <row r="12" spans="1:21" s="215" customFormat="1" ht="30" x14ac:dyDescent="0.35">
      <c r="A12" s="214"/>
      <c r="B12" s="76" t="s">
        <v>412</v>
      </c>
      <c r="D12" s="223"/>
      <c r="L12" s="262" t="s">
        <v>640</v>
      </c>
    </row>
    <row r="13" spans="1:21" x14ac:dyDescent="0.35">
      <c r="L13" s="262"/>
    </row>
    <row r="14" spans="1:21" x14ac:dyDescent="0.35">
      <c r="L14" s="278"/>
    </row>
    <row r="15" spans="1:21" x14ac:dyDescent="0.35">
      <c r="L15" s="278"/>
    </row>
    <row r="16" spans="1:21" x14ac:dyDescent="0.35">
      <c r="L16" s="278"/>
    </row>
    <row r="17" spans="12:12" x14ac:dyDescent="0.35">
      <c r="L17" s="278"/>
    </row>
    <row r="18" spans="12:12" x14ac:dyDescent="0.35">
      <c r="L18" s="278"/>
    </row>
    <row r="19" spans="12:12" x14ac:dyDescent="0.35">
      <c r="L19" s="278"/>
    </row>
    <row r="20" spans="12:12" x14ac:dyDescent="0.35">
      <c r="L20" s="278"/>
    </row>
    <row r="21" spans="12:12" x14ac:dyDescent="0.35">
      <c r="L21" s="278"/>
    </row>
    <row r="22" spans="12:12" x14ac:dyDescent="0.35">
      <c r="L22" s="278"/>
    </row>
    <row r="23" spans="12:12" x14ac:dyDescent="0.35">
      <c r="L23" s="270"/>
    </row>
  </sheetData>
  <mergeCells count="1">
    <mergeCell ref="J7:J11"/>
  </mergeCells>
  <pageMargins left="0.7" right="0.7" top="0.75" bottom="0.75" header="0.3" footer="0.3"/>
  <pageSetup paperSize="8"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U23"/>
  <sheetViews>
    <sheetView zoomScaleNormal="100" workbookViewId="0">
      <selection activeCell="F7" sqref="F7"/>
    </sheetView>
  </sheetViews>
  <sheetFormatPr defaultColWidth="10.5" defaultRowHeight="16.2" x14ac:dyDescent="0.35"/>
  <cols>
    <col min="1" max="1" width="17.5" style="213" customWidth="1"/>
    <col min="2" max="2" width="38" style="213" customWidth="1"/>
    <col min="3" max="3" width="3.3984375" style="213" customWidth="1"/>
    <col min="4" max="4" width="26" style="213" customWidth="1"/>
    <col min="5" max="5" width="3.3984375" style="213" customWidth="1"/>
    <col min="6" max="6" width="26" style="213" customWidth="1"/>
    <col min="7" max="7" width="3.3984375" style="213" customWidth="1"/>
    <col min="8" max="8" width="26" style="213" customWidth="1"/>
    <col min="9" max="9" width="3.3984375" style="213" customWidth="1"/>
    <col min="10" max="10" width="39.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413</v>
      </c>
    </row>
    <row r="3" spans="1:21" s="40" customFormat="1" ht="105" x14ac:dyDescent="0.3">
      <c r="A3" s="249" t="s">
        <v>414</v>
      </c>
      <c r="B3" s="57" t="s">
        <v>415</v>
      </c>
      <c r="D3" s="10" t="s">
        <v>799</v>
      </c>
      <c r="F3" s="58"/>
      <c r="H3" s="58"/>
      <c r="J3" s="49"/>
      <c r="L3" s="27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9" customFormat="1" ht="30" x14ac:dyDescent="0.35">
      <c r="A7" s="14"/>
      <c r="B7" s="76" t="s">
        <v>416</v>
      </c>
      <c r="D7" s="354">
        <v>1</v>
      </c>
      <c r="E7" s="78"/>
      <c r="F7" s="10" t="str">
        <f>IF(D7=[2]Lists!$K$4,"&lt; Input URL to data source &gt;",IF(D7=[2]Lists!$K$5,"&lt; Reference section in EITI Report or URL &gt;",IF(D7=[2]Lists!$K$6,"&lt; Reference evidence of non-applicability &gt;","")))</f>
        <v/>
      </c>
      <c r="G7" s="38"/>
      <c r="H7" s="10" t="str">
        <f>IF(F7=[2]Lists!$K$4,"&lt; Input URL to data source &gt;",IF(F7=[2]Lists!$K$5,"&lt; Reference section in EITI Report or URL &gt;",IF(F7=[2]Lists!$K$6,"&lt; Reference evidence of non-applicability &gt;","")))</f>
        <v/>
      </c>
      <c r="I7" s="38"/>
      <c r="J7" s="382"/>
      <c r="K7" s="38"/>
      <c r="L7" s="276"/>
      <c r="M7" s="38"/>
      <c r="N7" s="39"/>
      <c r="O7" s="38"/>
      <c r="P7" s="39"/>
      <c r="Q7" s="38"/>
      <c r="R7" s="39"/>
      <c r="S7" s="38"/>
      <c r="T7" s="39"/>
      <c r="U7" s="38"/>
    </row>
    <row r="8" spans="1:21" s="78" customFormat="1" ht="30" x14ac:dyDescent="0.35">
      <c r="A8" s="77"/>
      <c r="B8" s="76" t="s">
        <v>417</v>
      </c>
      <c r="D8" s="10" t="s">
        <v>61</v>
      </c>
      <c r="F8" s="10" t="str">
        <f>IF(D8=[2]Lists!$K$4,"&lt; Input URL to data source &gt;",IF(D8=[2]Lists!$K$5,"&lt; Reference section in EITI Report or URL &gt;",IF(D8=[2]Lists!$K$6,"&lt; Reference evidence of non-applicability &gt;","")))</f>
        <v/>
      </c>
      <c r="H8" s="10" t="str">
        <f>IF(F8=[2]Lists!$K$4,"&lt; Input URL to data source &gt;",IF(F8=[2]Lists!$K$5,"&lt; Reference section in EITI Report or URL &gt;",IF(F8=[2]Lists!$K$6,"&lt; Reference evidence of non-applicability &gt;","")))</f>
        <v/>
      </c>
      <c r="J8" s="384"/>
      <c r="K8" s="79"/>
      <c r="L8" s="276"/>
      <c r="M8" s="79"/>
      <c r="N8" s="39"/>
      <c r="O8" s="79"/>
      <c r="P8" s="39"/>
      <c r="Q8" s="79"/>
      <c r="R8" s="39"/>
      <c r="S8" s="79"/>
      <c r="T8" s="39"/>
    </row>
    <row r="9" spans="1:21" s="78" customFormat="1" ht="39" customHeight="1" x14ac:dyDescent="0.35">
      <c r="A9" s="77"/>
      <c r="B9" s="80" t="s">
        <v>418</v>
      </c>
      <c r="D9" s="10" t="s">
        <v>61</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85"/>
      <c r="K9" s="79"/>
      <c r="L9" s="276" t="s">
        <v>641</v>
      </c>
      <c r="M9" s="79"/>
      <c r="N9" s="39"/>
      <c r="O9" s="79"/>
      <c r="P9" s="39"/>
      <c r="Q9" s="79"/>
      <c r="R9" s="39"/>
      <c r="S9" s="79"/>
      <c r="T9" s="39"/>
    </row>
    <row r="10" spans="1:21" s="215" customFormat="1" ht="18.600000000000001" x14ac:dyDescent="0.35">
      <c r="A10" s="214"/>
      <c r="L10" s="277"/>
    </row>
    <row r="11" spans="1:21" x14ac:dyDescent="0.35">
      <c r="L11" s="262"/>
    </row>
    <row r="12" spans="1:21" x14ac:dyDescent="0.35">
      <c r="L12" s="262"/>
    </row>
    <row r="13" spans="1:21" x14ac:dyDescent="0.35">
      <c r="L13" s="262"/>
    </row>
    <row r="14" spans="1:21" x14ac:dyDescent="0.35">
      <c r="L14" s="278"/>
    </row>
    <row r="15" spans="1:21" x14ac:dyDescent="0.35">
      <c r="L15" s="278"/>
    </row>
    <row r="16" spans="1:21" x14ac:dyDescent="0.35">
      <c r="L16" s="278"/>
    </row>
    <row r="17" spans="12:12" x14ac:dyDescent="0.35">
      <c r="L17" s="278"/>
    </row>
    <row r="18" spans="12:12" x14ac:dyDescent="0.35">
      <c r="L18" s="278"/>
    </row>
    <row r="19" spans="12:12" x14ac:dyDescent="0.35">
      <c r="L19" s="278"/>
    </row>
    <row r="20" spans="12:12" x14ac:dyDescent="0.35">
      <c r="L20" s="278"/>
    </row>
    <row r="21" spans="12:12" x14ac:dyDescent="0.35">
      <c r="L21" s="278"/>
    </row>
    <row r="22" spans="12:12" x14ac:dyDescent="0.35">
      <c r="L22" s="278"/>
    </row>
    <row r="23" spans="12:12" x14ac:dyDescent="0.35">
      <c r="L23" s="270"/>
    </row>
  </sheetData>
  <mergeCells count="1">
    <mergeCell ref="J7:J9"/>
  </mergeCells>
  <pageMargins left="0.7" right="0.7" top="0.75" bottom="0.75" header="0.3" footer="0.3"/>
  <pageSetup paperSize="8"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U26"/>
  <sheetViews>
    <sheetView topLeftCell="B1" zoomScaleNormal="100" workbookViewId="0">
      <selection activeCell="D25" sqref="D25"/>
    </sheetView>
  </sheetViews>
  <sheetFormatPr defaultColWidth="10.5" defaultRowHeight="16.2" x14ac:dyDescent="0.35"/>
  <cols>
    <col min="1" max="1" width="22" style="213" customWidth="1"/>
    <col min="2" max="2" width="45.5" style="213" customWidth="1"/>
    <col min="3" max="3" width="3" style="213" customWidth="1"/>
    <col min="4" max="4" width="24.5" style="213" customWidth="1"/>
    <col min="5" max="5" width="3" style="213" customWidth="1"/>
    <col min="6" max="6" width="24.5" style="213" customWidth="1"/>
    <col min="7" max="7" width="3" style="213" customWidth="1"/>
    <col min="8" max="8" width="24.5" style="213" customWidth="1"/>
    <col min="9" max="9" width="3" style="213" customWidth="1"/>
    <col min="10" max="10" width="11"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419</v>
      </c>
    </row>
    <row r="3" spans="1:21" s="40" customFormat="1" ht="150" x14ac:dyDescent="0.3">
      <c r="A3" s="249" t="s">
        <v>420</v>
      </c>
      <c r="B3" s="257" t="s">
        <v>421</v>
      </c>
      <c r="D3" s="351" t="s">
        <v>737</v>
      </c>
      <c r="F3" s="58"/>
      <c r="H3" s="58"/>
      <c r="J3" s="49"/>
      <c r="L3" s="276"/>
      <c r="N3" s="39"/>
      <c r="P3" s="39"/>
      <c r="R3" s="39"/>
      <c r="T3" s="39"/>
    </row>
    <row r="4" spans="1:21" s="38" customFormat="1" ht="18.600000000000001" x14ac:dyDescent="0.3">
      <c r="A4" s="56"/>
      <c r="B4" s="48"/>
      <c r="D4" s="47"/>
      <c r="F4" s="47"/>
      <c r="H4" s="47"/>
      <c r="J4" s="48"/>
      <c r="L4" s="40"/>
      <c r="N4" s="48"/>
    </row>
    <row r="5" spans="1:21" s="53" customFormat="1" ht="74.400000000000006" x14ac:dyDescent="0.3">
      <c r="A5" s="51"/>
      <c r="B5" s="271"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8"/>
      <c r="D6" s="47"/>
      <c r="F6" s="47"/>
      <c r="H6" s="47"/>
      <c r="J6" s="48"/>
      <c r="L6" s="277"/>
      <c r="N6" s="48"/>
      <c r="P6" s="48"/>
      <c r="R6" s="48"/>
      <c r="T6" s="48"/>
    </row>
    <row r="7" spans="1:21" s="9" customFormat="1" ht="45" x14ac:dyDescent="0.3">
      <c r="A7" s="14"/>
      <c r="B7" s="272" t="s">
        <v>422</v>
      </c>
      <c r="D7" s="10" t="s">
        <v>642</v>
      </c>
      <c r="F7" s="10" t="str">
        <f>IF(D7=[2]Lists!$K$4,"&lt; Input URL to data source &gt;",IF(D7=[2]Lists!$K$5,"&lt; Reference section in EITI Report or URL &gt;",IF(D7=[2]Lists!$K$6,"&lt; Reference evidence of non-applicability &gt;","")))</f>
        <v/>
      </c>
      <c r="G7" s="38"/>
      <c r="H7" s="10" t="s">
        <v>643</v>
      </c>
      <c r="I7" s="38"/>
      <c r="J7" s="382"/>
      <c r="K7" s="38"/>
      <c r="L7" s="276"/>
      <c r="M7" s="38"/>
      <c r="N7" s="39"/>
      <c r="O7" s="38"/>
      <c r="P7" s="39"/>
      <c r="Q7" s="38"/>
      <c r="R7" s="39"/>
      <c r="S7" s="38"/>
      <c r="T7" s="39"/>
      <c r="U7" s="38"/>
    </row>
    <row r="8" spans="1:21" s="9" customFormat="1" ht="60" x14ac:dyDescent="0.3">
      <c r="A8" s="14"/>
      <c r="B8" s="272" t="s">
        <v>423</v>
      </c>
      <c r="D8" s="351" t="s">
        <v>642</v>
      </c>
      <c r="F8" s="355" t="str">
        <f>IF(D8=[2]Lists!$K$4,"&lt; Input URL to data source &gt;",IF(D8=[2]Lists!$K$5,"&lt; Reference section in EITI Report or URL &gt;",IF(D8=[2]Lists!$K$6,"&lt; Reference evidence of non-applicability &gt;","")))</f>
        <v/>
      </c>
      <c r="G8" s="40"/>
      <c r="H8" s="10" t="s">
        <v>646</v>
      </c>
      <c r="I8" s="40"/>
      <c r="J8" s="384"/>
      <c r="K8" s="40"/>
      <c r="L8" s="276" t="s">
        <v>645</v>
      </c>
      <c r="M8" s="40"/>
      <c r="N8" s="39"/>
      <c r="O8" s="40"/>
      <c r="P8" s="39"/>
      <c r="Q8" s="40"/>
      <c r="R8" s="39"/>
      <c r="S8" s="40"/>
      <c r="T8" s="39"/>
      <c r="U8" s="40"/>
    </row>
    <row r="9" spans="1:21" s="9" customFormat="1" ht="45" x14ac:dyDescent="0.3">
      <c r="A9" s="14"/>
      <c r="B9" s="272" t="s">
        <v>424</v>
      </c>
      <c r="D9" s="351" t="s">
        <v>642</v>
      </c>
      <c r="F9" s="355" t="s">
        <v>716</v>
      </c>
      <c r="G9" s="38"/>
      <c r="H9" s="10" t="s">
        <v>644</v>
      </c>
      <c r="I9" s="38"/>
      <c r="J9" s="384"/>
      <c r="K9" s="38"/>
      <c r="L9" s="276"/>
      <c r="M9" s="38"/>
      <c r="N9" s="39"/>
      <c r="O9" s="38"/>
      <c r="P9" s="39"/>
      <c r="Q9" s="38"/>
      <c r="R9" s="39"/>
      <c r="S9" s="38"/>
      <c r="T9" s="39"/>
      <c r="U9" s="38"/>
    </row>
    <row r="10" spans="1:21" s="9" customFormat="1" ht="45" x14ac:dyDescent="0.3">
      <c r="A10" s="14"/>
      <c r="B10" s="272" t="s">
        <v>425</v>
      </c>
      <c r="D10" s="351" t="s">
        <v>642</v>
      </c>
      <c r="F10" s="355" t="s">
        <v>800</v>
      </c>
      <c r="G10" s="40"/>
      <c r="H10" s="10" t="str">
        <f>IF(F10=[2]Lists!$K$4,"&lt; Input URL to data source &gt;",IF(F10=[2]Lists!$K$5,"&lt; Reference section in EITI Report or URL &gt;",IF(F10=[2]Lists!$K$6,"&lt; Reference evidence of non-applicability &gt;","")))</f>
        <v/>
      </c>
      <c r="I10" s="40"/>
      <c r="J10" s="384"/>
      <c r="K10" s="40"/>
      <c r="L10" s="276" t="s">
        <v>647</v>
      </c>
      <c r="M10" s="40"/>
      <c r="N10" s="39"/>
      <c r="O10" s="40"/>
      <c r="P10" s="39"/>
      <c r="Q10" s="40"/>
      <c r="R10" s="39"/>
      <c r="S10" s="40"/>
      <c r="T10" s="39"/>
      <c r="U10" s="40"/>
    </row>
    <row r="11" spans="1:21" s="9" customFormat="1" ht="30" x14ac:dyDescent="0.3">
      <c r="A11" s="14"/>
      <c r="B11" s="272" t="s">
        <v>426</v>
      </c>
      <c r="D11" s="351" t="s">
        <v>642</v>
      </c>
      <c r="F11" s="355"/>
      <c r="G11" s="38"/>
      <c r="H11" s="10" t="s">
        <v>648</v>
      </c>
      <c r="I11" s="38"/>
      <c r="J11" s="384"/>
      <c r="K11" s="38"/>
      <c r="L11" s="276" t="s">
        <v>659</v>
      </c>
      <c r="M11" s="38"/>
      <c r="N11" s="39"/>
      <c r="O11" s="38"/>
      <c r="P11" s="39"/>
      <c r="Q11" s="38"/>
      <c r="R11" s="39"/>
      <c r="S11" s="38"/>
      <c r="T11" s="39"/>
      <c r="U11" s="38"/>
    </row>
    <row r="12" spans="1:21" s="9" customFormat="1" ht="30" x14ac:dyDescent="0.35">
      <c r="A12" s="14"/>
      <c r="B12" s="272" t="s">
        <v>427</v>
      </c>
      <c r="D12" s="10" t="s">
        <v>61</v>
      </c>
      <c r="F12" s="355" t="s">
        <v>777</v>
      </c>
      <c r="G12" s="216"/>
      <c r="H12" s="10" t="str">
        <f>IF(F12=[2]Lists!$K$4,"&lt; Input URL to data source &gt;",IF(F12=[2]Lists!$K$5,"&lt; Reference section in EITI Report or URL &gt;",IF(F12=[2]Lists!$K$6,"&lt; Reference evidence of non-applicability &gt;","")))</f>
        <v/>
      </c>
      <c r="I12" s="216"/>
      <c r="J12" s="384"/>
      <c r="K12" s="216"/>
      <c r="L12" s="276"/>
      <c r="M12" s="216"/>
      <c r="N12" s="39"/>
      <c r="O12" s="216"/>
      <c r="P12" s="39"/>
      <c r="Q12" s="216"/>
      <c r="R12" s="39"/>
      <c r="S12" s="216"/>
      <c r="T12" s="39"/>
      <c r="U12" s="216"/>
    </row>
    <row r="13" spans="1:21" s="71" customFormat="1" ht="45" x14ac:dyDescent="0.35">
      <c r="A13" s="70"/>
      <c r="B13" s="273" t="s">
        <v>428</v>
      </c>
      <c r="D13" s="10" t="s">
        <v>61</v>
      </c>
      <c r="F13" s="458"/>
      <c r="G13" s="222"/>
      <c r="H13" s="73"/>
      <c r="I13" s="222"/>
      <c r="J13" s="384"/>
      <c r="K13" s="222"/>
      <c r="L13" s="276"/>
      <c r="M13" s="222"/>
      <c r="N13" s="74"/>
      <c r="O13" s="222"/>
      <c r="P13" s="74"/>
      <c r="Q13" s="222"/>
      <c r="R13" s="74"/>
      <c r="S13" s="222"/>
      <c r="T13" s="74"/>
      <c r="U13" s="222"/>
    </row>
    <row r="14" spans="1:21" s="71" customFormat="1" ht="30" x14ac:dyDescent="0.35">
      <c r="A14" s="70"/>
      <c r="B14" s="274" t="s">
        <v>429</v>
      </c>
      <c r="D14" s="10" t="s">
        <v>527</v>
      </c>
      <c r="F14" s="73"/>
      <c r="G14" s="222"/>
      <c r="H14" s="73" t="s">
        <v>528</v>
      </c>
      <c r="I14" s="222"/>
      <c r="J14" s="384"/>
      <c r="K14" s="222"/>
      <c r="L14" s="276"/>
      <c r="M14" s="222"/>
      <c r="N14" s="74"/>
      <c r="O14" s="222"/>
      <c r="P14" s="74"/>
      <c r="Q14" s="222"/>
      <c r="R14" s="74"/>
      <c r="S14" s="222"/>
      <c r="T14" s="74"/>
      <c r="U14" s="222"/>
    </row>
    <row r="15" spans="1:21" s="71" customFormat="1" ht="60" x14ac:dyDescent="0.35">
      <c r="A15" s="70"/>
      <c r="B15" s="274" t="s">
        <v>430</v>
      </c>
      <c r="D15" s="10" t="s">
        <v>61</v>
      </c>
      <c r="F15" s="73"/>
      <c r="G15" s="222"/>
      <c r="H15" s="73" t="s">
        <v>529</v>
      </c>
      <c r="I15" s="222"/>
      <c r="J15" s="384"/>
      <c r="K15" s="222"/>
      <c r="L15" s="276"/>
      <c r="M15" s="222"/>
      <c r="N15" s="74"/>
      <c r="O15" s="222"/>
      <c r="P15" s="74"/>
      <c r="Q15" s="222"/>
      <c r="R15" s="74"/>
      <c r="S15" s="222"/>
      <c r="T15" s="74"/>
      <c r="U15" s="222"/>
    </row>
    <row r="16" spans="1:21" s="71" customFormat="1" ht="90" x14ac:dyDescent="0.35">
      <c r="A16" s="70"/>
      <c r="B16" s="274" t="s">
        <v>431</v>
      </c>
      <c r="D16" s="10" t="s">
        <v>346</v>
      </c>
      <c r="F16" s="73"/>
      <c r="G16" s="222"/>
      <c r="H16" s="73"/>
      <c r="I16" s="222"/>
      <c r="J16" s="384"/>
      <c r="K16" s="222"/>
      <c r="L16" s="276" t="s">
        <v>649</v>
      </c>
      <c r="M16" s="222"/>
      <c r="N16" s="74"/>
      <c r="O16" s="222"/>
      <c r="P16" s="74"/>
      <c r="Q16" s="222"/>
      <c r="R16" s="74"/>
      <c r="S16" s="222"/>
      <c r="T16" s="74"/>
      <c r="U16" s="222"/>
    </row>
    <row r="17" spans="1:21" s="71" customFormat="1" ht="45" x14ac:dyDescent="0.35">
      <c r="A17" s="70"/>
      <c r="B17" s="274" t="s">
        <v>432</v>
      </c>
      <c r="D17" s="10" t="s">
        <v>346</v>
      </c>
      <c r="F17" s="73"/>
      <c r="G17" s="222"/>
      <c r="H17" s="73"/>
      <c r="I17" s="222"/>
      <c r="J17" s="384"/>
      <c r="K17" s="222"/>
      <c r="L17" s="276" t="s">
        <v>649</v>
      </c>
      <c r="M17" s="222"/>
      <c r="N17" s="74"/>
      <c r="O17" s="222"/>
      <c r="P17" s="74"/>
      <c r="Q17" s="222"/>
      <c r="R17" s="74"/>
      <c r="S17" s="222"/>
      <c r="T17" s="74"/>
      <c r="U17" s="222"/>
    </row>
    <row r="18" spans="1:21" s="71" customFormat="1" ht="75" x14ac:dyDescent="0.35">
      <c r="A18" s="70"/>
      <c r="B18" s="274" t="s">
        <v>433</v>
      </c>
      <c r="D18" s="10" t="s">
        <v>61</v>
      </c>
      <c r="F18" s="73"/>
      <c r="G18" s="222"/>
      <c r="H18" s="73"/>
      <c r="I18" s="222"/>
      <c r="J18" s="384"/>
      <c r="K18" s="222"/>
      <c r="L18" s="276" t="s">
        <v>650</v>
      </c>
      <c r="M18" s="222"/>
      <c r="N18" s="74"/>
      <c r="O18" s="222"/>
      <c r="P18" s="74"/>
      <c r="Q18" s="222"/>
      <c r="R18" s="74"/>
      <c r="S18" s="222"/>
      <c r="T18" s="74"/>
      <c r="U18" s="222"/>
    </row>
    <row r="19" spans="1:21" s="71" customFormat="1" ht="60" x14ac:dyDescent="0.35">
      <c r="A19" s="70"/>
      <c r="B19" s="274" t="s">
        <v>434</v>
      </c>
      <c r="D19" s="10" t="s">
        <v>61</v>
      </c>
      <c r="F19" s="73"/>
      <c r="G19" s="222"/>
      <c r="H19" s="73"/>
      <c r="I19" s="222"/>
      <c r="J19" s="384"/>
      <c r="K19" s="222"/>
      <c r="L19" s="276"/>
      <c r="M19" s="222"/>
      <c r="N19" s="74"/>
      <c r="O19" s="222"/>
      <c r="P19" s="74"/>
      <c r="Q19" s="222"/>
      <c r="R19" s="74"/>
      <c r="S19" s="222"/>
      <c r="T19" s="74"/>
      <c r="U19" s="222"/>
    </row>
    <row r="20" spans="1:21" s="71" customFormat="1" ht="30" x14ac:dyDescent="0.35">
      <c r="A20" s="70"/>
      <c r="B20" s="274" t="s">
        <v>435</v>
      </c>
      <c r="D20" s="10" t="s">
        <v>61</v>
      </c>
      <c r="F20" s="73"/>
      <c r="G20" s="222"/>
      <c r="H20" s="73"/>
      <c r="I20" s="222"/>
      <c r="J20" s="384"/>
      <c r="K20" s="222"/>
      <c r="L20" s="276"/>
      <c r="M20" s="222"/>
      <c r="N20" s="74"/>
      <c r="O20" s="222"/>
      <c r="P20" s="74"/>
      <c r="Q20" s="222"/>
      <c r="R20" s="74"/>
      <c r="S20" s="222"/>
      <c r="T20" s="74"/>
      <c r="U20" s="222"/>
    </row>
    <row r="21" spans="1:21" s="71" customFormat="1" ht="60" x14ac:dyDescent="0.35">
      <c r="A21" s="70"/>
      <c r="B21" s="273" t="s">
        <v>436</v>
      </c>
      <c r="D21" s="10" t="s">
        <v>61</v>
      </c>
      <c r="F21" s="73"/>
      <c r="G21" s="222"/>
      <c r="H21" s="73"/>
      <c r="I21" s="222"/>
      <c r="J21" s="384"/>
      <c r="K21" s="222"/>
      <c r="L21" s="276" t="s">
        <v>651</v>
      </c>
      <c r="M21" s="222"/>
      <c r="N21" s="74"/>
      <c r="O21" s="222"/>
      <c r="P21" s="74"/>
      <c r="Q21" s="222"/>
      <c r="R21" s="74"/>
      <c r="S21" s="222"/>
      <c r="T21" s="74"/>
      <c r="U21" s="222"/>
    </row>
    <row r="22" spans="1:21" s="71" customFormat="1" ht="45" x14ac:dyDescent="0.35">
      <c r="A22" s="70"/>
      <c r="B22" s="274" t="s">
        <v>437</v>
      </c>
      <c r="D22" s="10" t="s">
        <v>346</v>
      </c>
      <c r="F22" s="73"/>
      <c r="G22" s="222"/>
      <c r="H22" s="73"/>
      <c r="I22" s="222"/>
      <c r="J22" s="384"/>
      <c r="K22" s="222"/>
      <c r="L22" s="276"/>
      <c r="M22" s="222"/>
      <c r="N22" s="74"/>
      <c r="O22" s="222"/>
      <c r="P22" s="74"/>
      <c r="Q22" s="222"/>
      <c r="R22" s="74"/>
      <c r="S22" s="222"/>
      <c r="T22" s="74"/>
      <c r="U22" s="222"/>
    </row>
    <row r="23" spans="1:21" s="71" customFormat="1" ht="30" x14ac:dyDescent="0.35">
      <c r="A23" s="70"/>
      <c r="B23" s="274" t="s">
        <v>438</v>
      </c>
      <c r="D23" s="10" t="s">
        <v>346</v>
      </c>
      <c r="F23" s="73"/>
      <c r="G23" s="222"/>
      <c r="H23" s="73"/>
      <c r="I23" s="222"/>
      <c r="J23" s="384"/>
      <c r="K23" s="222"/>
      <c r="L23" s="276"/>
      <c r="M23" s="222"/>
      <c r="N23" s="74"/>
      <c r="O23" s="222"/>
      <c r="P23" s="74"/>
      <c r="Q23" s="222"/>
      <c r="R23" s="74"/>
      <c r="S23" s="222"/>
      <c r="T23" s="74"/>
      <c r="U23" s="222"/>
    </row>
    <row r="24" spans="1:21" s="71" customFormat="1" ht="45" x14ac:dyDescent="0.35">
      <c r="A24" s="70"/>
      <c r="B24" s="274" t="s">
        <v>439</v>
      </c>
      <c r="D24" s="10" t="s">
        <v>346</v>
      </c>
      <c r="F24" s="73"/>
      <c r="G24" s="222"/>
      <c r="H24" s="73"/>
      <c r="I24" s="222"/>
      <c r="J24" s="384"/>
      <c r="K24" s="222"/>
      <c r="L24" s="276"/>
      <c r="M24" s="222"/>
      <c r="N24" s="74"/>
      <c r="O24" s="222"/>
      <c r="P24" s="74"/>
      <c r="Q24" s="222"/>
      <c r="R24" s="74"/>
      <c r="S24" s="222"/>
      <c r="T24" s="74"/>
      <c r="U24" s="222"/>
    </row>
    <row r="25" spans="1:21" s="71" customFormat="1" ht="30" x14ac:dyDescent="0.35">
      <c r="A25" s="70"/>
      <c r="B25" s="274" t="s">
        <v>440</v>
      </c>
      <c r="D25" s="10" t="s">
        <v>346</v>
      </c>
      <c r="F25" s="73"/>
      <c r="G25" s="222"/>
      <c r="H25" s="73"/>
      <c r="I25" s="222"/>
      <c r="J25" s="385"/>
      <c r="K25" s="222"/>
      <c r="L25" s="276"/>
      <c r="M25" s="222"/>
      <c r="N25" s="74"/>
      <c r="O25" s="222"/>
      <c r="P25" s="74"/>
      <c r="Q25" s="222"/>
      <c r="R25" s="74"/>
      <c r="S25" s="222"/>
      <c r="T25" s="74"/>
      <c r="U25" s="222"/>
    </row>
    <row r="26" spans="1:21" s="215" customFormat="1" x14ac:dyDescent="0.35">
      <c r="A26" s="214"/>
      <c r="B26" s="270"/>
      <c r="L26" s="270"/>
    </row>
  </sheetData>
  <mergeCells count="1">
    <mergeCell ref="J7:J25"/>
  </mergeCells>
  <pageMargins left="0.7" right="0.7" top="0.75" bottom="0.75" header="0.3" footer="0.3"/>
  <pageSetup paperSize="8"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U15"/>
  <sheetViews>
    <sheetView topLeftCell="B1" zoomScaleNormal="100" workbookViewId="0">
      <selection activeCell="F16" sqref="F16"/>
    </sheetView>
  </sheetViews>
  <sheetFormatPr defaultColWidth="10.5" defaultRowHeight="16.2" x14ac:dyDescent="0.35"/>
  <cols>
    <col min="1" max="1" width="16" style="213" customWidth="1"/>
    <col min="2" max="2" width="46.3984375" style="213" customWidth="1"/>
    <col min="3" max="3" width="3.3984375" style="213" customWidth="1"/>
    <col min="4" max="4" width="25.8984375" style="213" customWidth="1"/>
    <col min="5" max="5" width="3.3984375" style="213" customWidth="1"/>
    <col min="6" max="6" width="25.8984375" style="213" customWidth="1"/>
    <col min="7" max="7" width="3.3984375" style="213" customWidth="1"/>
    <col min="8" max="8" width="25.8984375" style="213" customWidth="1"/>
    <col min="9" max="9" width="3.3984375" style="213" customWidth="1"/>
    <col min="10" max="10" width="22.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441</v>
      </c>
    </row>
    <row r="3" spans="1:21" s="40" customFormat="1" ht="90" x14ac:dyDescent="0.3">
      <c r="A3" s="249" t="s">
        <v>442</v>
      </c>
      <c r="B3" s="57" t="s">
        <v>443</v>
      </c>
      <c r="D3" s="10" t="s">
        <v>739</v>
      </c>
      <c r="F3" s="58"/>
      <c r="H3" s="58"/>
      <c r="J3" s="49"/>
      <c r="L3" s="276"/>
      <c r="N3" s="39"/>
      <c r="P3" s="39"/>
      <c r="R3" s="39"/>
      <c r="T3" s="39"/>
    </row>
    <row r="4" spans="1:21" s="38" customFormat="1" ht="18.600000000000001" x14ac:dyDescent="0.3">
      <c r="A4" s="56"/>
      <c r="B4" s="47"/>
      <c r="D4" s="47"/>
      <c r="F4" s="47"/>
      <c r="H4" s="47"/>
      <c r="J4" s="48"/>
      <c r="L4" s="40"/>
      <c r="N4" s="48"/>
    </row>
    <row r="5" spans="1:21" s="53" customFormat="1" ht="105.6" customHeight="1" x14ac:dyDescent="0.3">
      <c r="A5" s="51"/>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9" customFormat="1" ht="60" x14ac:dyDescent="0.3">
      <c r="A7" s="14"/>
      <c r="B7" s="54" t="s">
        <v>444</v>
      </c>
      <c r="D7" s="355" t="s">
        <v>738</v>
      </c>
      <c r="E7" s="350"/>
      <c r="F7" s="355" t="s">
        <v>709</v>
      </c>
      <c r="G7" s="38"/>
      <c r="H7" s="355" t="s">
        <v>652</v>
      </c>
      <c r="I7" s="38"/>
      <c r="J7" s="382"/>
      <c r="K7" s="38"/>
      <c r="L7" s="276"/>
      <c r="M7" s="38"/>
      <c r="N7" s="39"/>
      <c r="O7" s="38"/>
      <c r="P7" s="39"/>
      <c r="Q7" s="38"/>
      <c r="R7" s="39"/>
      <c r="S7" s="38"/>
      <c r="T7" s="39"/>
      <c r="U7" s="38"/>
    </row>
    <row r="8" spans="1:21" s="9" customFormat="1" ht="45" x14ac:dyDescent="0.3">
      <c r="A8" s="14"/>
      <c r="B8" s="60" t="s">
        <v>445</v>
      </c>
      <c r="D8" s="355" t="s">
        <v>738</v>
      </c>
      <c r="E8" s="350"/>
      <c r="F8" s="355" t="s">
        <v>709</v>
      </c>
      <c r="G8" s="38"/>
      <c r="H8" s="355" t="s">
        <v>653</v>
      </c>
      <c r="I8" s="38"/>
      <c r="J8" s="384"/>
      <c r="K8" s="38"/>
      <c r="L8" s="276" t="s">
        <v>654</v>
      </c>
      <c r="M8" s="38"/>
      <c r="N8" s="39"/>
      <c r="O8" s="38"/>
      <c r="P8" s="39"/>
      <c r="Q8" s="38"/>
      <c r="R8" s="39"/>
      <c r="S8" s="38"/>
      <c r="T8" s="39"/>
      <c r="U8" s="38"/>
    </row>
    <row r="9" spans="1:21" s="9" customFormat="1" ht="30" x14ac:dyDescent="0.3">
      <c r="A9" s="14"/>
      <c r="B9" s="60" t="s">
        <v>446</v>
      </c>
      <c r="D9" s="355" t="s">
        <v>346</v>
      </c>
      <c r="E9" s="350"/>
      <c r="F9" s="355" t="s">
        <v>709</v>
      </c>
      <c r="G9" s="40"/>
      <c r="H9" s="486" t="str">
        <f>IF(F9=[2]Lists!$K$4,"&lt; Input URL to data source &gt;",IF(F9=[2]Lists!$K$5,"&lt; Reference section in EITI Report &gt;",IF(F9=[2]Lists!$K$6,"&lt; Reference evidence of non-applicability &gt;","")))</f>
        <v/>
      </c>
      <c r="I9" s="40"/>
      <c r="J9" s="384"/>
      <c r="K9" s="40"/>
      <c r="L9" s="276" t="s">
        <v>655</v>
      </c>
      <c r="M9" s="40"/>
      <c r="N9" s="39"/>
      <c r="O9" s="40"/>
      <c r="P9" s="39"/>
      <c r="Q9" s="40"/>
      <c r="R9" s="39"/>
      <c r="S9" s="40"/>
      <c r="T9" s="39"/>
      <c r="U9" s="40"/>
    </row>
    <row r="10" spans="1:21" s="9" customFormat="1" ht="150" x14ac:dyDescent="0.3">
      <c r="A10" s="14"/>
      <c r="B10" s="60" t="s">
        <v>447</v>
      </c>
      <c r="D10" s="355" t="s">
        <v>774</v>
      </c>
      <c r="E10" s="350"/>
      <c r="F10" s="355" t="s">
        <v>801</v>
      </c>
      <c r="G10" s="38"/>
      <c r="H10" s="355"/>
      <c r="I10" s="38"/>
      <c r="J10" s="384"/>
      <c r="K10" s="38"/>
      <c r="L10" s="276" t="s">
        <v>656</v>
      </c>
      <c r="M10" s="38"/>
      <c r="N10" s="39"/>
      <c r="O10" s="38"/>
      <c r="P10" s="39"/>
      <c r="Q10" s="38"/>
      <c r="R10" s="39"/>
      <c r="S10" s="38"/>
      <c r="T10" s="39"/>
      <c r="U10" s="38"/>
    </row>
    <row r="11" spans="1:21" s="9" customFormat="1" ht="60" x14ac:dyDescent="0.3">
      <c r="A11" s="14"/>
      <c r="B11" s="60" t="s">
        <v>448</v>
      </c>
      <c r="D11" s="355" t="s">
        <v>346</v>
      </c>
      <c r="E11" s="350"/>
      <c r="F11" s="355" t="s">
        <v>709</v>
      </c>
      <c r="G11" s="38"/>
      <c r="H11" s="355"/>
      <c r="I11" s="38"/>
      <c r="J11" s="384"/>
      <c r="K11" s="38"/>
      <c r="L11" s="276" t="s">
        <v>657</v>
      </c>
      <c r="M11" s="38"/>
      <c r="N11" s="39"/>
      <c r="O11" s="38"/>
      <c r="P11" s="39"/>
      <c r="Q11" s="38"/>
      <c r="R11" s="39"/>
      <c r="S11" s="38"/>
      <c r="T11" s="39"/>
      <c r="U11" s="38"/>
    </row>
    <row r="12" spans="1:21" s="9" customFormat="1" ht="120" x14ac:dyDescent="0.3">
      <c r="A12" s="14"/>
      <c r="B12" s="60" t="s">
        <v>449</v>
      </c>
      <c r="D12" s="355" t="s">
        <v>346</v>
      </c>
      <c r="E12" s="350"/>
      <c r="F12" s="355" t="s">
        <v>709</v>
      </c>
      <c r="G12" s="38"/>
      <c r="H12" s="355" t="s">
        <v>646</v>
      </c>
      <c r="I12" s="38"/>
      <c r="J12" s="384"/>
      <c r="K12" s="38"/>
      <c r="L12" s="276" t="s">
        <v>658</v>
      </c>
      <c r="M12" s="38"/>
      <c r="N12" s="39"/>
      <c r="O12" s="38"/>
      <c r="P12" s="39"/>
      <c r="Q12" s="38"/>
      <c r="R12" s="39"/>
      <c r="S12" s="38"/>
      <c r="T12" s="39"/>
      <c r="U12" s="38"/>
    </row>
    <row r="13" spans="1:21" s="9" customFormat="1" ht="75" x14ac:dyDescent="0.3">
      <c r="A13" s="14"/>
      <c r="B13" s="60" t="s">
        <v>450</v>
      </c>
      <c r="D13" s="355" t="s">
        <v>346</v>
      </c>
      <c r="E13" s="350"/>
      <c r="F13" s="355" t="s">
        <v>709</v>
      </c>
      <c r="G13" s="38"/>
      <c r="H13" s="355"/>
      <c r="I13" s="38"/>
      <c r="J13" s="384"/>
      <c r="K13" s="38"/>
      <c r="L13" s="276" t="s">
        <v>660</v>
      </c>
      <c r="M13" s="38"/>
      <c r="N13" s="39"/>
      <c r="O13" s="38"/>
      <c r="P13" s="39"/>
      <c r="Q13" s="38"/>
      <c r="R13" s="39"/>
      <c r="S13" s="38"/>
      <c r="T13" s="39"/>
      <c r="U13" s="38"/>
    </row>
    <row r="14" spans="1:21" s="9" customFormat="1" ht="60" x14ac:dyDescent="0.3">
      <c r="A14" s="14"/>
      <c r="B14" s="54" t="s">
        <v>451</v>
      </c>
      <c r="D14" s="355" t="s">
        <v>802</v>
      </c>
      <c r="E14" s="350"/>
      <c r="F14" s="355" t="s">
        <v>803</v>
      </c>
      <c r="G14" s="38"/>
      <c r="H14" s="355" t="str">
        <f>IF(F14=[2]Lists!$K$4,"&lt; Input URL to data source &gt;",IF(F14=[2]Lists!$K$5,"&lt; Reference section in EITI Report or URL &gt;",IF(F14=[2]Lists!$K$6,"&lt; Reference evidence of non-applicability &gt;","")))</f>
        <v/>
      </c>
      <c r="I14" s="38"/>
      <c r="J14" s="385"/>
      <c r="K14" s="38"/>
      <c r="L14" s="276"/>
      <c r="M14" s="38"/>
      <c r="N14" s="39"/>
      <c r="O14" s="38"/>
      <c r="P14" s="39"/>
      <c r="Q14" s="38"/>
      <c r="R14" s="39"/>
      <c r="S14" s="38"/>
      <c r="T14" s="39"/>
      <c r="U14" s="38"/>
    </row>
    <row r="15" spans="1:21" s="215" customFormat="1" x14ac:dyDescent="0.35">
      <c r="A15" s="214"/>
      <c r="L15" s="270"/>
    </row>
  </sheetData>
  <mergeCells count="1">
    <mergeCell ref="J7:J14"/>
  </mergeCells>
  <pageMargins left="0.7" right="0.7" top="0.75" bottom="0.75" header="0.3" footer="0.3"/>
  <pageSetup paperSize="8" orientation="landscape" horizontalDpi="1200" verticalDpi="1200" r:id="rId1"/>
  <headerFooter>
    <oddHeader>&amp;C&amp;G</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V22"/>
  <sheetViews>
    <sheetView zoomScale="115" zoomScaleNormal="115" workbookViewId="0">
      <selection activeCell="D3" sqref="D3"/>
    </sheetView>
  </sheetViews>
  <sheetFormatPr defaultColWidth="10.5" defaultRowHeight="16.2" x14ac:dyDescent="0.35"/>
  <cols>
    <col min="1" max="1" width="18.3984375" style="218" customWidth="1"/>
    <col min="2" max="2" width="37.8984375" style="213" customWidth="1"/>
    <col min="3" max="3" width="3" style="213" customWidth="1"/>
    <col min="4" max="4" width="27" style="213" customWidth="1"/>
    <col min="5" max="5" width="3" style="213" customWidth="1"/>
    <col min="6" max="6" width="27" style="213" customWidth="1"/>
    <col min="7" max="7" width="3" style="213" customWidth="1"/>
    <col min="8" max="8" width="27" style="213" customWidth="1"/>
    <col min="9" max="9" width="3" style="213" customWidth="1"/>
    <col min="10" max="10" width="39.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452</v>
      </c>
    </row>
    <row r="3" spans="1:21" s="40" customFormat="1" ht="90" x14ac:dyDescent="0.3">
      <c r="A3" s="249" t="s">
        <v>453</v>
      </c>
      <c r="B3" s="57" t="s">
        <v>454</v>
      </c>
      <c r="D3" s="10" t="s">
        <v>296</v>
      </c>
      <c r="F3" s="58"/>
      <c r="H3" s="58"/>
      <c r="J3" s="49"/>
      <c r="L3" s="276"/>
      <c r="N3" s="39"/>
      <c r="P3" s="39"/>
      <c r="R3" s="39"/>
      <c r="T3" s="39"/>
    </row>
    <row r="4" spans="1:21" s="38" customFormat="1" ht="18.600000000000001" x14ac:dyDescent="0.3">
      <c r="A4" s="68"/>
      <c r="B4" s="47"/>
      <c r="D4" s="47"/>
      <c r="F4" s="47"/>
      <c r="H4" s="47"/>
      <c r="J4" s="48"/>
      <c r="L4" s="40"/>
      <c r="N4" s="48"/>
    </row>
    <row r="5" spans="1:21" s="53" customFormat="1" ht="74.400000000000006" x14ac:dyDescent="0.3">
      <c r="A5" s="67"/>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68"/>
      <c r="B6" s="47"/>
      <c r="D6" s="47"/>
      <c r="F6" s="47"/>
      <c r="H6" s="47"/>
      <c r="J6" s="48"/>
      <c r="L6" s="277"/>
      <c r="N6" s="48"/>
      <c r="P6" s="48"/>
      <c r="R6" s="48"/>
      <c r="T6" s="48"/>
    </row>
    <row r="7" spans="1:21" s="40" customFormat="1" ht="45" x14ac:dyDescent="0.3">
      <c r="A7" s="249" t="s">
        <v>118</v>
      </c>
      <c r="B7" s="57" t="s">
        <v>455</v>
      </c>
      <c r="D7" s="10" t="s">
        <v>120</v>
      </c>
      <c r="F7" s="58"/>
      <c r="H7" s="58"/>
      <c r="J7" s="49"/>
      <c r="L7" s="276" t="s">
        <v>661</v>
      </c>
      <c r="N7" s="39"/>
      <c r="P7" s="39"/>
      <c r="R7" s="39"/>
      <c r="T7" s="39"/>
    </row>
    <row r="8" spans="1:21" s="38" customFormat="1" ht="18.600000000000001" x14ac:dyDescent="0.3">
      <c r="A8" s="68"/>
      <c r="B8" s="47"/>
      <c r="D8" s="47"/>
      <c r="F8" s="47"/>
      <c r="H8" s="47"/>
      <c r="J8" s="48"/>
      <c r="L8" s="277"/>
      <c r="N8" s="48"/>
      <c r="P8" s="48"/>
      <c r="R8" s="48"/>
      <c r="T8" s="48"/>
    </row>
    <row r="9" spans="1:21" s="9" customFormat="1" ht="30" x14ac:dyDescent="0.3">
      <c r="A9" s="380" t="s">
        <v>456</v>
      </c>
      <c r="B9" s="54" t="s">
        <v>457</v>
      </c>
      <c r="D9" s="10" t="s">
        <v>107</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2"/>
      <c r="K9" s="38"/>
      <c r="L9" s="276"/>
      <c r="M9" s="38"/>
      <c r="N9" s="39"/>
      <c r="O9" s="38"/>
      <c r="P9" s="39"/>
      <c r="Q9" s="38"/>
      <c r="R9" s="39"/>
      <c r="S9" s="38"/>
      <c r="T9" s="39"/>
      <c r="U9" s="38"/>
    </row>
    <row r="10" spans="1:21" s="9" customFormat="1" ht="30" x14ac:dyDescent="0.3">
      <c r="A10" s="394"/>
      <c r="B10" s="60" t="s">
        <v>458</v>
      </c>
      <c r="D10" s="10" t="s">
        <v>120</v>
      </c>
      <c r="F10" s="10"/>
      <c r="G10" s="38"/>
      <c r="H10" s="10"/>
      <c r="I10" s="38"/>
      <c r="J10" s="384"/>
      <c r="K10" s="38"/>
      <c r="L10" s="276"/>
      <c r="M10" s="38"/>
      <c r="N10" s="39"/>
      <c r="O10" s="38"/>
      <c r="P10" s="39"/>
      <c r="Q10" s="38"/>
      <c r="R10" s="39"/>
      <c r="S10" s="38"/>
      <c r="T10" s="39"/>
      <c r="U10" s="38"/>
    </row>
    <row r="11" spans="1:21" s="9" customFormat="1" ht="75" x14ac:dyDescent="0.3">
      <c r="A11" s="394"/>
      <c r="B11" s="60" t="s">
        <v>459</v>
      </c>
      <c r="D11" s="10" t="s">
        <v>120</v>
      </c>
      <c r="F11" s="10"/>
      <c r="G11" s="40"/>
      <c r="H11" s="10"/>
      <c r="I11" s="40"/>
      <c r="J11" s="384"/>
      <c r="K11" s="40"/>
      <c r="L11" s="276"/>
      <c r="M11" s="40"/>
      <c r="N11" s="39"/>
      <c r="O11" s="40"/>
      <c r="P11" s="39"/>
      <c r="Q11" s="40"/>
      <c r="R11" s="39"/>
      <c r="S11" s="40"/>
      <c r="T11" s="39"/>
      <c r="U11" s="40"/>
    </row>
    <row r="12" spans="1:21" s="9" customFormat="1" ht="60" x14ac:dyDescent="0.3">
      <c r="A12" s="394"/>
      <c r="B12" s="60" t="s">
        <v>460</v>
      </c>
      <c r="D12" s="10" t="s">
        <v>120</v>
      </c>
      <c r="F12" s="10"/>
      <c r="G12" s="40"/>
      <c r="H12" s="10"/>
      <c r="I12" s="40"/>
      <c r="J12" s="384"/>
      <c r="K12" s="40"/>
      <c r="L12" s="276"/>
      <c r="M12" s="40"/>
      <c r="N12" s="39"/>
      <c r="O12" s="40"/>
      <c r="P12" s="39"/>
      <c r="Q12" s="40"/>
      <c r="R12" s="39"/>
      <c r="S12" s="40"/>
      <c r="T12" s="39"/>
      <c r="U12" s="40"/>
    </row>
    <row r="13" spans="1:21" s="9" customFormat="1" x14ac:dyDescent="0.3">
      <c r="A13" s="220"/>
      <c r="B13" s="60"/>
      <c r="D13" s="28"/>
      <c r="F13" s="28"/>
      <c r="G13" s="40"/>
      <c r="H13" s="28"/>
      <c r="I13" s="40"/>
      <c r="K13" s="40"/>
      <c r="L13" s="262"/>
      <c r="M13" s="40"/>
      <c r="O13" s="40"/>
      <c r="Q13" s="40"/>
      <c r="S13" s="40"/>
      <c r="U13" s="40"/>
    </row>
    <row r="14" spans="1:21" s="9" customFormat="1" ht="30" x14ac:dyDescent="0.3">
      <c r="A14" s="380" t="s">
        <v>461</v>
      </c>
      <c r="B14" s="54" t="s">
        <v>457</v>
      </c>
      <c r="D14" s="10" t="s">
        <v>107</v>
      </c>
      <c r="F14" s="10" t="str">
        <f>IF(D14=[2]Lists!$K$4,"&lt; Input URL to data source &gt;",IF(D14=[2]Lists!$K$5,"&lt; Reference section in EITI Report or URL &gt;",IF(D14=[2]Lists!$K$6,"&lt; Reference evidence of non-applicability &gt;","")))</f>
        <v/>
      </c>
      <c r="G14" s="38"/>
      <c r="H14" s="10" t="str">
        <f>IF(F14=[2]Lists!$K$4,"&lt; Input URL to data source &gt;",IF(F14=[2]Lists!$K$5,"&lt; Reference section in EITI Report or URL &gt;",IF(F14=[2]Lists!$K$6,"&lt; Reference evidence of non-applicability &gt;","")))</f>
        <v/>
      </c>
      <c r="I14" s="38"/>
      <c r="J14" s="382"/>
      <c r="K14" s="38"/>
      <c r="L14" s="276"/>
      <c r="M14" s="38"/>
      <c r="N14" s="39"/>
      <c r="O14" s="38"/>
      <c r="P14" s="39"/>
      <c r="Q14" s="38"/>
      <c r="R14" s="39"/>
      <c r="S14" s="38"/>
      <c r="T14" s="39"/>
      <c r="U14" s="38"/>
    </row>
    <row r="15" spans="1:21" s="9" customFormat="1" ht="30" x14ac:dyDescent="0.3">
      <c r="A15" s="394"/>
      <c r="B15" s="60" t="s">
        <v>458</v>
      </c>
      <c r="D15" s="10" t="s">
        <v>120</v>
      </c>
      <c r="F15" s="10"/>
      <c r="G15" s="38"/>
      <c r="H15" s="10"/>
      <c r="I15" s="38"/>
      <c r="J15" s="384"/>
      <c r="K15" s="38"/>
      <c r="L15" s="276"/>
      <c r="M15" s="38"/>
      <c r="N15" s="39"/>
      <c r="O15" s="38"/>
      <c r="P15" s="39"/>
      <c r="Q15" s="38"/>
      <c r="R15" s="39"/>
      <c r="S15" s="38"/>
      <c r="T15" s="39"/>
      <c r="U15" s="38"/>
    </row>
    <row r="16" spans="1:21" s="9" customFormat="1" ht="75" x14ac:dyDescent="0.3">
      <c r="A16" s="394"/>
      <c r="B16" s="60" t="s">
        <v>459</v>
      </c>
      <c r="D16" s="10" t="s">
        <v>120</v>
      </c>
      <c r="F16" s="10"/>
      <c r="G16" s="40"/>
      <c r="H16" s="10"/>
      <c r="I16" s="40"/>
      <c r="J16" s="384"/>
      <c r="K16" s="40"/>
      <c r="L16" s="276"/>
      <c r="M16" s="40"/>
      <c r="N16" s="39"/>
      <c r="O16" s="40"/>
      <c r="P16" s="39"/>
      <c r="Q16" s="40"/>
      <c r="R16" s="39"/>
      <c r="S16" s="40"/>
      <c r="T16" s="39"/>
      <c r="U16" s="40"/>
    </row>
    <row r="17" spans="1:22" s="9" customFormat="1" ht="60" x14ac:dyDescent="0.3">
      <c r="A17" s="394"/>
      <c r="B17" s="60" t="s">
        <v>460</v>
      </c>
      <c r="D17" s="10" t="s">
        <v>120</v>
      </c>
      <c r="F17" s="10"/>
      <c r="G17" s="40"/>
      <c r="H17" s="10"/>
      <c r="I17" s="40"/>
      <c r="J17" s="384"/>
      <c r="K17" s="40"/>
      <c r="L17" s="276"/>
      <c r="M17" s="40"/>
      <c r="N17" s="39"/>
      <c r="O17" s="40"/>
      <c r="P17" s="39"/>
      <c r="Q17" s="40"/>
      <c r="R17" s="39"/>
      <c r="S17" s="40"/>
      <c r="T17" s="39"/>
      <c r="U17" s="40"/>
    </row>
    <row r="18" spans="1:22" s="9" customFormat="1" x14ac:dyDescent="0.35">
      <c r="A18" s="220"/>
      <c r="B18" s="60"/>
      <c r="D18" s="28"/>
      <c r="F18" s="28"/>
      <c r="G18" s="40"/>
      <c r="H18" s="28"/>
      <c r="I18" s="40"/>
      <c r="K18" s="40"/>
      <c r="L18" s="278"/>
      <c r="M18" s="40"/>
      <c r="O18" s="40"/>
      <c r="Q18" s="40"/>
      <c r="S18" s="40"/>
      <c r="U18" s="40"/>
    </row>
    <row r="19" spans="1:22" s="216" customFormat="1" ht="60" x14ac:dyDescent="0.35">
      <c r="A19" s="221"/>
      <c r="B19" s="54" t="s">
        <v>462</v>
      </c>
      <c r="D19" s="10" t="s">
        <v>120</v>
      </c>
      <c r="E19" s="9"/>
      <c r="F19" s="10"/>
      <c r="G19" s="38"/>
      <c r="H19" s="10"/>
      <c r="I19" s="38"/>
      <c r="J19" s="382"/>
      <c r="K19" s="38"/>
      <c r="L19" s="276"/>
      <c r="M19" s="38"/>
      <c r="N19" s="39"/>
      <c r="O19" s="38"/>
      <c r="P19" s="39"/>
      <c r="Q19" s="38"/>
      <c r="R19" s="39"/>
      <c r="S19" s="38"/>
      <c r="T19" s="39"/>
      <c r="U19" s="38"/>
      <c r="V19" s="9"/>
    </row>
    <row r="20" spans="1:22" s="216" customFormat="1" ht="75" x14ac:dyDescent="0.35">
      <c r="A20" s="221"/>
      <c r="B20" s="54" t="s">
        <v>463</v>
      </c>
      <c r="D20" s="10" t="s">
        <v>120</v>
      </c>
      <c r="E20" s="9"/>
      <c r="F20" s="10"/>
      <c r="G20" s="38"/>
      <c r="H20" s="10"/>
      <c r="I20" s="38"/>
      <c r="J20" s="384"/>
      <c r="K20" s="38"/>
      <c r="L20" s="276"/>
      <c r="M20" s="38"/>
      <c r="N20" s="39"/>
      <c r="O20" s="38"/>
      <c r="P20" s="39"/>
      <c r="Q20" s="38"/>
      <c r="R20" s="39"/>
      <c r="S20" s="38"/>
      <c r="T20" s="39"/>
      <c r="U20" s="38"/>
      <c r="V20" s="9"/>
    </row>
    <row r="21" spans="1:22" s="216" customFormat="1" ht="105" x14ac:dyDescent="0.35">
      <c r="A21" s="221"/>
      <c r="B21" s="54" t="s">
        <v>464</v>
      </c>
      <c r="D21" s="10" t="s">
        <v>120</v>
      </c>
      <c r="E21" s="9"/>
      <c r="F21" s="10"/>
      <c r="G21" s="38"/>
      <c r="H21" s="10"/>
      <c r="I21" s="38"/>
      <c r="J21" s="385"/>
      <c r="K21" s="38"/>
      <c r="L21" s="276"/>
      <c r="M21" s="38"/>
      <c r="N21" s="39"/>
      <c r="O21" s="38"/>
      <c r="P21" s="39"/>
      <c r="Q21" s="38"/>
      <c r="R21" s="39"/>
      <c r="S21" s="38"/>
      <c r="T21" s="39"/>
      <c r="U21" s="38"/>
      <c r="V21" s="9"/>
    </row>
    <row r="22" spans="1:22" s="215" customFormat="1" x14ac:dyDescent="0.35">
      <c r="A22" s="217"/>
      <c r="L22" s="270"/>
    </row>
  </sheetData>
  <mergeCells count="5">
    <mergeCell ref="A9:A12"/>
    <mergeCell ref="J9:J12"/>
    <mergeCell ref="J19:J21"/>
    <mergeCell ref="A14:A17"/>
    <mergeCell ref="J14:J17"/>
  </mergeCells>
  <pageMargins left="0.7" right="0.7" top="0.75" bottom="0.75" header="0.3" footer="0.3"/>
  <pageSetup paperSize="8" orientation="landscape" horizontalDpi="1200" verticalDpi="1200" r:id="rId1"/>
  <headerFooter>
    <oddHeader>&amp;C&amp;G</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U9"/>
  <sheetViews>
    <sheetView zoomScaleNormal="100" workbookViewId="0">
      <selection activeCell="A5" sqref="A5"/>
    </sheetView>
  </sheetViews>
  <sheetFormatPr defaultColWidth="10.5" defaultRowHeight="16.2" x14ac:dyDescent="0.35"/>
  <cols>
    <col min="1" max="1" width="13.5" style="213" customWidth="1"/>
    <col min="2" max="2" width="37" style="213" customWidth="1"/>
    <col min="3" max="3" width="2.8984375" style="213" customWidth="1"/>
    <col min="4" max="4" width="22" style="213" customWidth="1"/>
    <col min="5" max="5" width="2.8984375" style="213" customWidth="1"/>
    <col min="6" max="6" width="22" style="213" customWidth="1"/>
    <col min="7" max="7" width="2.8984375" style="213" customWidth="1"/>
    <col min="8" max="8" width="22" style="213" customWidth="1"/>
    <col min="9" max="9" width="2.8984375" style="213" customWidth="1"/>
    <col min="10" max="10" width="39.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465</v>
      </c>
    </row>
    <row r="3" spans="1:21" s="40" customFormat="1" ht="120" x14ac:dyDescent="0.3">
      <c r="A3" s="249" t="s">
        <v>466</v>
      </c>
      <c r="B3" s="57" t="s">
        <v>467</v>
      </c>
      <c r="D3" s="10" t="s">
        <v>737</v>
      </c>
      <c r="F3" s="58"/>
      <c r="H3" s="58"/>
      <c r="J3" s="49"/>
      <c r="L3" s="27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94</v>
      </c>
      <c r="D5" s="83" t="s">
        <v>95</v>
      </c>
      <c r="E5" s="45"/>
      <c r="F5" s="83" t="e">
        <f>B24:J33TI reporting</f>
        <v>#NAME?</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9" customFormat="1" ht="60" x14ac:dyDescent="0.3">
      <c r="A7" s="14"/>
      <c r="B7" s="54" t="s">
        <v>468</v>
      </c>
      <c r="D7" s="10" t="s">
        <v>346</v>
      </c>
      <c r="F7" s="10" t="str">
        <f>IF(D7=[2]Lists!$K$4,"&lt; Input URL to data source &gt;",IF(D7=[2]Lists!$K$5,"&lt; Reference section in EITI Report or URL &gt;",IF(D7=[2]Lists!$K$6,"&lt; Reference evidence of non-applicability &gt;","")))</f>
        <v/>
      </c>
      <c r="G7" s="38"/>
      <c r="H7" s="10" t="str">
        <f>IF(F7=[2]Lists!$K$4,"&lt; Input URL to data source &gt;",IF(F7=[2]Lists!$K$5,"&lt; Reference section in EITI Report or URL &gt;",IF(F7=[2]Lists!$K$6,"&lt; Reference evidence of non-applicability &gt;","")))</f>
        <v/>
      </c>
      <c r="I7" s="38"/>
      <c r="J7" s="382"/>
      <c r="K7" s="38"/>
      <c r="L7" s="276" t="s">
        <v>663</v>
      </c>
      <c r="M7" s="38"/>
      <c r="N7" s="39"/>
      <c r="O7" s="38"/>
      <c r="P7" s="39"/>
      <c r="Q7" s="38"/>
      <c r="R7" s="39"/>
      <c r="S7" s="38"/>
      <c r="T7" s="39"/>
      <c r="U7" s="38"/>
    </row>
    <row r="8" spans="1:21" s="9" customFormat="1" ht="60" x14ac:dyDescent="0.3">
      <c r="A8" s="14"/>
      <c r="B8" s="54" t="s">
        <v>469</v>
      </c>
      <c r="D8" s="10" t="s">
        <v>748</v>
      </c>
      <c r="F8" s="355" t="s">
        <v>804</v>
      </c>
      <c r="G8" s="40"/>
      <c r="H8" s="10" t="s">
        <v>662</v>
      </c>
      <c r="I8" s="40"/>
      <c r="J8" s="384"/>
      <c r="K8" s="40"/>
      <c r="L8" s="276"/>
      <c r="M8" s="40"/>
      <c r="N8" s="39"/>
      <c r="O8" s="40"/>
      <c r="P8" s="39"/>
      <c r="Q8" s="40"/>
      <c r="R8" s="39"/>
      <c r="S8" s="40"/>
      <c r="T8" s="39"/>
      <c r="U8" s="40"/>
    </row>
    <row r="9" spans="1:21" s="11" customFormat="1" ht="193.2" customHeight="1" x14ac:dyDescent="0.3">
      <c r="A9" s="15"/>
      <c r="B9" s="59" t="s">
        <v>470</v>
      </c>
      <c r="D9" s="12" t="s">
        <v>700</v>
      </c>
      <c r="F9" s="12" t="s">
        <v>809</v>
      </c>
      <c r="G9" s="50"/>
      <c r="H9" s="12" t="str">
        <f>IF(F9=[2]Lists!$K$4,"&lt; Input URL to data source &gt;",IF(F9=[2]Lists!$K$5,"&lt; Reference section in EITI Report or URL &gt;",IF(F9=[2]Lists!$K$6,"&lt; Reference evidence of non-applicability &gt;","")))</f>
        <v/>
      </c>
      <c r="I9" s="50"/>
      <c r="J9" s="439"/>
      <c r="K9" s="50"/>
      <c r="L9" s="276"/>
      <c r="M9" s="50"/>
      <c r="N9" s="41"/>
      <c r="O9" s="50"/>
      <c r="P9" s="41"/>
      <c r="Q9" s="50"/>
      <c r="R9" s="41"/>
      <c r="S9" s="50"/>
      <c r="T9" s="41"/>
      <c r="U9" s="50"/>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U35"/>
  <sheetViews>
    <sheetView zoomScaleNormal="100" workbookViewId="0">
      <selection activeCell="H23" sqref="H23"/>
    </sheetView>
  </sheetViews>
  <sheetFormatPr defaultColWidth="10.5" defaultRowHeight="16.2" x14ac:dyDescent="0.35"/>
  <cols>
    <col min="1" max="1" width="15.5" style="213" customWidth="1"/>
    <col min="2" max="2" width="41.5" style="213" customWidth="1"/>
    <col min="3" max="3" width="3" style="213" customWidth="1"/>
    <col min="4" max="4" width="23.5" style="213" customWidth="1"/>
    <col min="5" max="5" width="3" style="213" customWidth="1"/>
    <col min="6" max="6" width="23.5" style="213" customWidth="1"/>
    <col min="7" max="7" width="3" style="213" customWidth="1"/>
    <col min="8" max="8" width="23.5" style="213" customWidth="1"/>
    <col min="9" max="9" width="3" style="213" customWidth="1"/>
    <col min="10" max="10" width="39.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471</v>
      </c>
    </row>
    <row r="3" spans="1:21" s="40" customFormat="1" ht="120" x14ac:dyDescent="0.3">
      <c r="A3" s="249" t="s">
        <v>472</v>
      </c>
      <c r="B3" s="257" t="s">
        <v>473</v>
      </c>
      <c r="D3" s="10" t="s">
        <v>739</v>
      </c>
      <c r="F3" s="58"/>
      <c r="H3" s="58"/>
      <c r="J3" s="49"/>
      <c r="L3" s="27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40" customFormat="1" ht="30" x14ac:dyDescent="0.3">
      <c r="A7" s="249" t="s">
        <v>118</v>
      </c>
      <c r="B7" s="57" t="s">
        <v>474</v>
      </c>
      <c r="D7" s="10" t="s">
        <v>61</v>
      </c>
      <c r="F7" s="58"/>
      <c r="H7" s="58"/>
      <c r="J7" s="49"/>
      <c r="L7" s="276"/>
      <c r="N7" s="39"/>
      <c r="O7" s="38"/>
      <c r="P7" s="39"/>
      <c r="Q7" s="38"/>
      <c r="R7" s="39"/>
      <c r="S7" s="38"/>
      <c r="T7" s="39"/>
    </row>
    <row r="8" spans="1:21" s="38" customFormat="1" ht="18.600000000000001" x14ac:dyDescent="0.3">
      <c r="A8" s="56"/>
      <c r="B8" s="47"/>
      <c r="D8" s="47"/>
      <c r="F8" s="47"/>
      <c r="H8" s="47"/>
      <c r="J8" s="48"/>
      <c r="L8" s="277"/>
      <c r="N8" s="48"/>
      <c r="P8" s="48"/>
      <c r="R8" s="48"/>
      <c r="T8" s="48"/>
    </row>
    <row r="9" spans="1:21" s="9" customFormat="1" ht="30" x14ac:dyDescent="0.3">
      <c r="A9" s="440" t="s">
        <v>475</v>
      </c>
      <c r="B9" s="54" t="s">
        <v>476</v>
      </c>
      <c r="D9" s="10" t="s">
        <v>749</v>
      </c>
      <c r="F9" s="10" t="str">
        <f>IF(D9=[2]Lists!$K$4,"&lt; Input URL to data source &gt;",IF(D9=[2]Lists!$K$5,"&lt; Reference section in EITI Report or URL &gt;",IF(D9=[2]Lists!$K$6,"&lt; Reference evidence of non-applicability &gt;","")))</f>
        <v/>
      </c>
      <c r="G9" s="38"/>
      <c r="H9" s="10" t="s">
        <v>664</v>
      </c>
      <c r="I9" s="38"/>
      <c r="J9" s="382"/>
      <c r="K9" s="38"/>
      <c r="L9" s="276" t="s">
        <v>666</v>
      </c>
      <c r="M9" s="38"/>
      <c r="N9" s="39"/>
      <c r="O9" s="38"/>
      <c r="P9" s="39"/>
      <c r="Q9" s="38"/>
      <c r="R9" s="39"/>
      <c r="S9" s="38"/>
      <c r="T9" s="39"/>
      <c r="U9" s="38"/>
    </row>
    <row r="10" spans="1:21" s="9" customFormat="1" ht="30" x14ac:dyDescent="0.3">
      <c r="A10" s="441"/>
      <c r="B10" s="60" t="s">
        <v>477</v>
      </c>
      <c r="D10" s="10" t="s">
        <v>76</v>
      </c>
      <c r="F10" s="10" t="s">
        <v>212</v>
      </c>
      <c r="G10" s="40"/>
      <c r="H10" s="10" t="s">
        <v>212</v>
      </c>
      <c r="I10" s="40"/>
      <c r="J10" s="384"/>
      <c r="K10" s="40"/>
      <c r="L10" s="276"/>
      <c r="M10" s="40"/>
      <c r="N10" s="39"/>
      <c r="O10" s="40"/>
      <c r="P10" s="39"/>
      <c r="Q10" s="40"/>
      <c r="R10" s="39"/>
      <c r="S10" s="40"/>
      <c r="T10" s="39"/>
      <c r="U10" s="40"/>
    </row>
    <row r="11" spans="1:21" s="9" customFormat="1" ht="30" x14ac:dyDescent="0.3">
      <c r="A11" s="441"/>
      <c r="B11" s="60" t="s">
        <v>478</v>
      </c>
      <c r="D11" s="10" t="s">
        <v>76</v>
      </c>
      <c r="F11" s="10" t="s">
        <v>212</v>
      </c>
      <c r="G11" s="38"/>
      <c r="H11" s="10" t="s">
        <v>212</v>
      </c>
      <c r="I11" s="38"/>
      <c r="J11" s="384"/>
      <c r="K11" s="38"/>
      <c r="L11" s="276"/>
      <c r="M11" s="38"/>
      <c r="N11" s="39"/>
      <c r="O11" s="38"/>
      <c r="P11" s="39"/>
      <c r="Q11" s="38"/>
      <c r="R11" s="39"/>
      <c r="S11" s="38"/>
      <c r="T11" s="39"/>
      <c r="U11" s="38"/>
    </row>
    <row r="12" spans="1:21" s="9" customFormat="1" ht="105" x14ac:dyDescent="0.3">
      <c r="A12" s="441"/>
      <c r="B12" s="60" t="s">
        <v>479</v>
      </c>
      <c r="D12" s="10" t="s">
        <v>346</v>
      </c>
      <c r="F12" s="10"/>
      <c r="G12" s="38"/>
      <c r="H12" s="10"/>
      <c r="I12" s="38"/>
      <c r="J12" s="384"/>
      <c r="K12" s="38"/>
      <c r="L12" s="276"/>
      <c r="M12" s="38"/>
      <c r="N12" s="39"/>
      <c r="O12" s="38"/>
      <c r="P12" s="39"/>
      <c r="Q12" s="38"/>
      <c r="R12" s="39"/>
      <c r="S12" s="38"/>
      <c r="T12" s="39"/>
      <c r="U12" s="38"/>
    </row>
    <row r="13" spans="1:21" s="9" customFormat="1" ht="60" x14ac:dyDescent="0.35">
      <c r="A13" s="441"/>
      <c r="B13" s="60" t="s">
        <v>480</v>
      </c>
      <c r="D13" s="10" t="s">
        <v>346</v>
      </c>
      <c r="F13" s="10"/>
      <c r="G13" s="216"/>
      <c r="H13" s="10"/>
      <c r="I13" s="216"/>
      <c r="J13" s="384"/>
      <c r="K13" s="216"/>
      <c r="L13" s="276"/>
      <c r="M13" s="216"/>
      <c r="N13" s="39"/>
      <c r="O13" s="216"/>
      <c r="P13" s="39"/>
      <c r="Q13" s="216"/>
      <c r="R13" s="39"/>
      <c r="S13" s="216"/>
      <c r="T13" s="39"/>
      <c r="U13" s="216"/>
    </row>
    <row r="14" spans="1:21" s="9" customFormat="1" ht="30" x14ac:dyDescent="0.3">
      <c r="A14" s="441"/>
      <c r="B14" s="54" t="s">
        <v>481</v>
      </c>
      <c r="D14" s="10" t="s">
        <v>722</v>
      </c>
      <c r="F14" s="65" t="str">
        <f>IF(D14=[2]Lists!$K$4,"&lt; Input URL to data source &gt;",IF(D14=[2]Lists!$K$5,"&lt; Reference section in EITI Report &gt;",IF(D14=[2]Lists!$K$6,"&lt; Reference evidence of non-applicability &gt;","")))</f>
        <v/>
      </c>
      <c r="G14" s="40"/>
      <c r="H14" s="65" t="str">
        <f>IF(F14=[2]Lists!$K$4,"&lt; Input URL to data source &gt;",IF(F14=[2]Lists!$K$5,"&lt; Reference section in EITI Report &gt;",IF(F14=[2]Lists!$K$6,"&lt; Reference evidence of non-applicability &gt;","")))</f>
        <v/>
      </c>
      <c r="I14" s="40"/>
      <c r="J14" s="384"/>
      <c r="K14" s="40"/>
      <c r="M14" s="40"/>
      <c r="N14" s="39"/>
      <c r="O14" s="40"/>
      <c r="P14" s="39"/>
      <c r="Q14" s="40"/>
      <c r="R14" s="39"/>
      <c r="S14" s="40"/>
      <c r="T14" s="39"/>
      <c r="U14" s="40"/>
    </row>
    <row r="15" spans="1:21" s="9" customFormat="1" ht="30" x14ac:dyDescent="0.3">
      <c r="A15" s="441"/>
      <c r="B15" s="60" t="s">
        <v>482</v>
      </c>
      <c r="D15" s="285">
        <v>136265.68415359655</v>
      </c>
      <c r="F15" s="10" t="s">
        <v>212</v>
      </c>
      <c r="G15" s="38"/>
      <c r="H15" s="10" t="s">
        <v>212</v>
      </c>
      <c r="I15" s="38"/>
      <c r="J15" s="384"/>
      <c r="K15" s="38"/>
      <c r="L15" s="276"/>
      <c r="M15" s="38"/>
      <c r="N15" s="39"/>
      <c r="O15" s="38"/>
      <c r="P15" s="39"/>
      <c r="Q15" s="38"/>
      <c r="R15" s="39"/>
      <c r="S15" s="38"/>
      <c r="T15" s="39"/>
      <c r="U15" s="38"/>
    </row>
    <row r="16" spans="1:21" s="9" customFormat="1" ht="30" x14ac:dyDescent="0.35">
      <c r="A16" s="441"/>
      <c r="B16" s="60" t="s">
        <v>483</v>
      </c>
      <c r="D16" s="10" t="s">
        <v>76</v>
      </c>
      <c r="F16" s="10" t="s">
        <v>212</v>
      </c>
      <c r="G16" s="216"/>
      <c r="H16" s="10" t="s">
        <v>212</v>
      </c>
      <c r="I16" s="216"/>
      <c r="J16" s="384"/>
      <c r="K16" s="216"/>
      <c r="L16" s="276"/>
      <c r="M16" s="216"/>
      <c r="N16" s="39"/>
      <c r="O16" s="216"/>
      <c r="P16" s="39"/>
      <c r="Q16" s="216"/>
      <c r="R16" s="39"/>
      <c r="S16" s="216"/>
      <c r="T16" s="39"/>
      <c r="U16" s="216"/>
    </row>
    <row r="17" spans="1:21" s="9" customFormat="1" ht="105" x14ac:dyDescent="0.3">
      <c r="A17" s="442"/>
      <c r="B17" s="60" t="s">
        <v>484</v>
      </c>
      <c r="D17" s="10" t="s">
        <v>346</v>
      </c>
      <c r="F17" s="10"/>
      <c r="G17" s="38"/>
      <c r="H17" s="10"/>
      <c r="I17" s="38"/>
      <c r="J17" s="384"/>
      <c r="K17" s="38"/>
      <c r="L17" s="276"/>
      <c r="M17" s="38"/>
      <c r="N17" s="39"/>
      <c r="O17" s="38"/>
      <c r="P17" s="39"/>
      <c r="Q17" s="38"/>
      <c r="R17" s="39"/>
      <c r="S17" s="38"/>
      <c r="T17" s="39"/>
      <c r="U17" s="38"/>
    </row>
    <row r="18" spans="1:21" s="9" customFormat="1" ht="60" x14ac:dyDescent="0.35">
      <c r="A18" s="252"/>
      <c r="B18" s="60" t="s">
        <v>480</v>
      </c>
      <c r="D18" s="10" t="s">
        <v>61</v>
      </c>
      <c r="F18" s="10"/>
      <c r="G18" s="216"/>
      <c r="H18" s="10"/>
      <c r="I18" s="216"/>
      <c r="J18" s="385"/>
      <c r="K18" s="216"/>
      <c r="L18" s="276"/>
      <c r="M18" s="216"/>
      <c r="N18" s="39"/>
      <c r="O18" s="216"/>
      <c r="P18" s="39"/>
      <c r="Q18" s="216"/>
      <c r="R18" s="39"/>
      <c r="S18" s="216"/>
      <c r="T18" s="39"/>
      <c r="U18" s="216"/>
    </row>
    <row r="19" spans="1:21" s="9" customFormat="1" ht="30" x14ac:dyDescent="0.35">
      <c r="A19" s="440" t="s">
        <v>485</v>
      </c>
      <c r="B19" s="54" t="s">
        <v>486</v>
      </c>
      <c r="D19" s="10" t="s">
        <v>346</v>
      </c>
      <c r="F19" s="10" t="str">
        <f>IF(D19=[2]Lists!$K$4,"&lt; Input URL to data source &gt;",IF(D19=[2]Lists!$K$5,"&lt; Reference section in EITI Report or URL &gt;",IF(D19=[2]Lists!$K$6,"&lt; Reference evidence of non-applicability &gt;","")))</f>
        <v/>
      </c>
      <c r="G19" s="216"/>
      <c r="H19" s="10" t="str">
        <f>IF(F19=[2]Lists!$K$4,"&lt; Input URL to data source &gt;",IF(F19=[2]Lists!$K$5,"&lt; Reference section in EITI Report or URL &gt;",IF(F19=[2]Lists!$K$6,"&lt; Reference evidence of non-applicability &gt;","")))</f>
        <v/>
      </c>
      <c r="I19" s="216"/>
      <c r="J19" s="382"/>
      <c r="K19" s="216"/>
      <c r="L19" s="276" t="s">
        <v>665</v>
      </c>
      <c r="M19" s="216"/>
      <c r="N19" s="39"/>
      <c r="O19" s="216"/>
      <c r="P19" s="39"/>
      <c r="Q19" s="216"/>
      <c r="R19" s="39"/>
      <c r="S19" s="216"/>
      <c r="T19" s="39"/>
      <c r="U19" s="216"/>
    </row>
    <row r="20" spans="1:21" s="9" customFormat="1" ht="30" x14ac:dyDescent="0.35">
      <c r="A20" s="441"/>
      <c r="B20" s="60" t="s">
        <v>487</v>
      </c>
      <c r="D20" s="10" t="s">
        <v>76</v>
      </c>
      <c r="F20" s="10" t="s">
        <v>212</v>
      </c>
      <c r="G20" s="216"/>
      <c r="H20" s="10" t="s">
        <v>212</v>
      </c>
      <c r="I20" s="216"/>
      <c r="J20" s="384"/>
      <c r="K20" s="216"/>
      <c r="L20" s="276"/>
      <c r="M20" s="216"/>
      <c r="N20" s="39"/>
      <c r="O20" s="216"/>
      <c r="P20" s="39"/>
      <c r="Q20" s="216"/>
      <c r="R20" s="39"/>
      <c r="S20" s="216"/>
      <c r="T20" s="39"/>
      <c r="U20" s="216"/>
    </row>
    <row r="21" spans="1:21" s="9" customFormat="1" ht="30" x14ac:dyDescent="0.35">
      <c r="A21" s="441"/>
      <c r="B21" s="60" t="s">
        <v>488</v>
      </c>
      <c r="D21" s="10" t="s">
        <v>76</v>
      </c>
      <c r="F21" s="10" t="s">
        <v>212</v>
      </c>
      <c r="G21" s="216"/>
      <c r="H21" s="10" t="s">
        <v>212</v>
      </c>
      <c r="I21" s="216"/>
      <c r="J21" s="384"/>
      <c r="K21" s="216"/>
      <c r="L21" s="276"/>
      <c r="M21" s="216"/>
      <c r="N21" s="39"/>
      <c r="O21" s="216"/>
      <c r="P21" s="39"/>
      <c r="Q21" s="216"/>
      <c r="R21" s="39"/>
      <c r="S21" s="216"/>
      <c r="T21" s="39"/>
      <c r="U21" s="216"/>
    </row>
    <row r="22" spans="1:21" s="9" customFormat="1" ht="60" x14ac:dyDescent="0.35">
      <c r="A22" s="442"/>
      <c r="B22" s="60" t="s">
        <v>489</v>
      </c>
      <c r="D22" s="10" t="s">
        <v>346</v>
      </c>
      <c r="F22" s="10"/>
      <c r="G22" s="216"/>
      <c r="H22" s="10"/>
      <c r="I22" s="216"/>
      <c r="J22" s="385"/>
      <c r="K22" s="216"/>
      <c r="L22" s="276"/>
      <c r="M22" s="216"/>
      <c r="N22" s="39"/>
      <c r="O22" s="216"/>
      <c r="P22" s="39"/>
      <c r="Q22" s="216"/>
      <c r="R22" s="39"/>
      <c r="S22" s="216"/>
      <c r="T22" s="39"/>
      <c r="U22" s="216"/>
    </row>
    <row r="23" spans="1:21" s="215" customFormat="1" x14ac:dyDescent="0.35">
      <c r="A23" s="214"/>
      <c r="L23" s="270"/>
    </row>
    <row r="25" spans="1:21" x14ac:dyDescent="0.35">
      <c r="D25" s="468"/>
      <c r="E25" s="468"/>
      <c r="F25" s="468"/>
      <c r="G25" s="468"/>
      <c r="H25" s="487"/>
    </row>
    <row r="26" spans="1:21" x14ac:dyDescent="0.35">
      <c r="D26" s="468"/>
      <c r="E26" s="468"/>
      <c r="F26" s="468"/>
      <c r="G26" s="468"/>
      <c r="H26" s="468"/>
    </row>
    <row r="27" spans="1:21" x14ac:dyDescent="0.35">
      <c r="D27" s="468"/>
      <c r="E27" s="468"/>
      <c r="F27" s="468"/>
      <c r="G27" s="468"/>
      <c r="H27" s="468"/>
    </row>
    <row r="28" spans="1:21" x14ac:dyDescent="0.35">
      <c r="D28" s="468"/>
      <c r="E28" s="468"/>
      <c r="F28" s="468"/>
      <c r="G28" s="468"/>
      <c r="H28" s="468"/>
    </row>
    <row r="29" spans="1:21" x14ac:dyDescent="0.35">
      <c r="D29" s="468"/>
      <c r="E29" s="468"/>
      <c r="F29" s="468"/>
      <c r="G29" s="468"/>
      <c r="H29" s="468"/>
    </row>
    <row r="30" spans="1:21" x14ac:dyDescent="0.35">
      <c r="D30" s="468"/>
      <c r="E30" s="468"/>
      <c r="F30" s="468"/>
      <c r="G30" s="468"/>
      <c r="H30" s="468"/>
    </row>
    <row r="31" spans="1:21" x14ac:dyDescent="0.35">
      <c r="D31" s="468"/>
      <c r="E31" s="468"/>
      <c r="F31" s="468"/>
      <c r="G31" s="468"/>
      <c r="H31" s="468"/>
    </row>
    <row r="32" spans="1:21" x14ac:dyDescent="0.35">
      <c r="D32" s="468"/>
      <c r="E32" s="468"/>
      <c r="F32" s="468"/>
      <c r="G32" s="468"/>
      <c r="H32" s="468"/>
    </row>
    <row r="33" spans="4:8" x14ac:dyDescent="0.35">
      <c r="D33" s="468"/>
      <c r="E33" s="468"/>
      <c r="F33" s="468"/>
      <c r="G33" s="468"/>
      <c r="H33" s="468"/>
    </row>
    <row r="34" spans="4:8" x14ac:dyDescent="0.35">
      <c r="D34" s="468"/>
      <c r="E34" s="468"/>
      <c r="F34" s="468"/>
      <c r="G34" s="468"/>
      <c r="H34" s="468"/>
    </row>
    <row r="35" spans="4:8" x14ac:dyDescent="0.35">
      <c r="D35" s="468"/>
      <c r="E35" s="468"/>
      <c r="F35" s="468"/>
      <c r="G35" s="468"/>
      <c r="H35" s="468"/>
    </row>
  </sheetData>
  <mergeCells count="4">
    <mergeCell ref="A9:A17"/>
    <mergeCell ref="A19:A22"/>
    <mergeCell ref="J9:J18"/>
    <mergeCell ref="J19:J22"/>
  </mergeCells>
  <pageMargins left="0.7" right="0.7" top="0.75" bottom="0.75" header="0.3" footer="0.3"/>
  <pageSetup paperSize="8" orientation="landscape"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U19"/>
  <sheetViews>
    <sheetView zoomScaleNormal="100" workbookViewId="0">
      <selection activeCell="D3" sqref="D3"/>
    </sheetView>
  </sheetViews>
  <sheetFormatPr defaultColWidth="10.5" defaultRowHeight="16.2" x14ac:dyDescent="0.35"/>
  <cols>
    <col min="1" max="1" width="15" style="213" customWidth="1"/>
    <col min="2" max="2" width="35" style="213" customWidth="1"/>
    <col min="3" max="3" width="3" style="213" customWidth="1"/>
    <col min="4" max="4" width="25" style="213" customWidth="1"/>
    <col min="5" max="5" width="3" style="213" customWidth="1"/>
    <col min="6" max="6" width="25" style="213" customWidth="1"/>
    <col min="7" max="7" width="3" style="213" customWidth="1"/>
    <col min="8" max="8" width="25" style="213" customWidth="1"/>
    <col min="9" max="9" width="3" style="213" customWidth="1"/>
    <col min="10" max="10" width="39.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490</v>
      </c>
    </row>
    <row r="3" spans="1:21" s="40" customFormat="1" ht="105" x14ac:dyDescent="0.3">
      <c r="A3" s="249" t="s">
        <v>491</v>
      </c>
      <c r="B3" s="57" t="s">
        <v>492</v>
      </c>
      <c r="D3" s="10" t="s">
        <v>731</v>
      </c>
      <c r="F3" s="58"/>
      <c r="H3" s="58"/>
      <c r="J3" s="49"/>
      <c r="L3" s="276"/>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40" customFormat="1" ht="45" x14ac:dyDescent="0.3">
      <c r="A7" s="249" t="s">
        <v>118</v>
      </c>
      <c r="B7" s="57" t="s">
        <v>493</v>
      </c>
      <c r="D7" s="10" t="s">
        <v>120</v>
      </c>
      <c r="F7" s="58"/>
      <c r="H7" s="58"/>
      <c r="J7" s="49"/>
      <c r="L7" s="276"/>
    </row>
    <row r="8" spans="1:21" s="38" customFormat="1" ht="18.600000000000001" x14ac:dyDescent="0.3">
      <c r="A8" s="56"/>
      <c r="B8" s="47"/>
      <c r="D8" s="47"/>
      <c r="F8" s="47"/>
      <c r="H8" s="47"/>
      <c r="J8" s="48"/>
      <c r="L8" s="277"/>
      <c r="N8" s="48"/>
      <c r="P8" s="48"/>
      <c r="R8" s="48"/>
      <c r="T8" s="48"/>
    </row>
    <row r="9" spans="1:21" s="9" customFormat="1" ht="60" x14ac:dyDescent="0.3">
      <c r="A9" s="380" t="s">
        <v>494</v>
      </c>
      <c r="B9" s="54" t="s">
        <v>495</v>
      </c>
      <c r="D9" s="10" t="s">
        <v>107</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382"/>
      <c r="K9" s="38"/>
      <c r="L9" s="276" t="s">
        <v>667</v>
      </c>
      <c r="M9" s="38"/>
      <c r="N9" s="39"/>
      <c r="O9" s="38"/>
      <c r="P9" s="39"/>
      <c r="Q9" s="38"/>
      <c r="R9" s="39"/>
      <c r="S9" s="38"/>
      <c r="T9" s="39"/>
      <c r="U9" s="38"/>
    </row>
    <row r="10" spans="1:21" s="9" customFormat="1" ht="45" x14ac:dyDescent="0.3">
      <c r="A10" s="394"/>
      <c r="B10" s="60" t="s">
        <v>496</v>
      </c>
      <c r="D10" s="10" t="s">
        <v>76</v>
      </c>
      <c r="F10" s="10" t="s">
        <v>212</v>
      </c>
      <c r="G10" s="40"/>
      <c r="H10" s="10" t="s">
        <v>212</v>
      </c>
      <c r="I10" s="40"/>
      <c r="J10" s="384"/>
      <c r="K10" s="40"/>
      <c r="L10" s="276"/>
      <c r="M10" s="40"/>
      <c r="N10" s="39"/>
      <c r="O10" s="40"/>
      <c r="P10" s="39"/>
      <c r="Q10" s="40"/>
      <c r="R10" s="39"/>
      <c r="S10" s="40"/>
      <c r="T10" s="39"/>
      <c r="U10" s="40"/>
    </row>
    <row r="11" spans="1:21" s="9" customFormat="1" ht="75" x14ac:dyDescent="0.3">
      <c r="A11" s="394"/>
      <c r="B11" s="60" t="s">
        <v>497</v>
      </c>
      <c r="D11" s="10" t="s">
        <v>120</v>
      </c>
      <c r="F11" s="10"/>
      <c r="G11" s="40"/>
      <c r="H11" s="10"/>
      <c r="I11" s="40"/>
      <c r="J11" s="384"/>
      <c r="K11" s="40"/>
      <c r="L11" s="276"/>
      <c r="M11" s="40"/>
      <c r="N11" s="39"/>
      <c r="O11" s="40"/>
      <c r="P11" s="39"/>
      <c r="Q11" s="40"/>
      <c r="R11" s="39"/>
      <c r="S11" s="40"/>
      <c r="T11" s="39"/>
      <c r="U11" s="40"/>
    </row>
    <row r="12" spans="1:21" s="9" customFormat="1" ht="45" x14ac:dyDescent="0.3">
      <c r="A12" s="394"/>
      <c r="B12" s="60" t="s">
        <v>498</v>
      </c>
      <c r="D12" s="10" t="s">
        <v>120</v>
      </c>
      <c r="F12" s="10"/>
      <c r="G12" s="40"/>
      <c r="H12" s="10"/>
      <c r="I12" s="40"/>
      <c r="J12" s="384"/>
      <c r="K12" s="40"/>
      <c r="L12" s="276"/>
      <c r="M12" s="40"/>
      <c r="N12" s="39"/>
      <c r="O12" s="40"/>
      <c r="P12" s="39"/>
      <c r="Q12" s="40"/>
      <c r="R12" s="39"/>
      <c r="S12" s="40"/>
      <c r="T12" s="39"/>
      <c r="U12" s="40"/>
    </row>
    <row r="13" spans="1:21" s="9" customFormat="1" ht="69" customHeight="1" x14ac:dyDescent="0.3">
      <c r="A13" s="394"/>
      <c r="B13" s="60" t="s">
        <v>499</v>
      </c>
      <c r="D13" s="10" t="s">
        <v>120</v>
      </c>
      <c r="F13" s="10"/>
      <c r="G13" s="40"/>
      <c r="H13" s="10"/>
      <c r="I13" s="40"/>
      <c r="J13" s="385"/>
      <c r="K13" s="40"/>
      <c r="L13" s="276"/>
      <c r="M13" s="40"/>
      <c r="N13" s="39"/>
      <c r="O13" s="40"/>
      <c r="P13" s="39"/>
      <c r="Q13" s="40"/>
      <c r="R13" s="39"/>
      <c r="S13" s="40"/>
      <c r="T13" s="39"/>
      <c r="U13" s="40"/>
    </row>
    <row r="14" spans="1:21" s="216" customFormat="1" x14ac:dyDescent="0.35">
      <c r="A14" s="219"/>
      <c r="L14" s="278"/>
    </row>
    <row r="15" spans="1:21" s="9" customFormat="1" ht="30" x14ac:dyDescent="0.3">
      <c r="A15" s="380" t="s">
        <v>500</v>
      </c>
      <c r="B15" s="54" t="s">
        <v>495</v>
      </c>
      <c r="D15" s="10" t="s">
        <v>107</v>
      </c>
      <c r="F15" s="10" t="str">
        <f>IF(D15=[2]Lists!$K$4,"&lt; Input URL to data source &gt;",IF(D15=[2]Lists!$K$5,"&lt; Reference section in EITI Report or URL &gt;",IF(D15=[2]Lists!$K$6,"&lt; Reference evidence of non-applicability &gt;","")))</f>
        <v/>
      </c>
      <c r="G15" s="38"/>
      <c r="H15" s="10" t="str">
        <f>IF(F15=[2]Lists!$K$4,"&lt; Input URL to data source &gt;",IF(F15=[2]Lists!$K$5,"&lt; Reference section in EITI Report or URL &gt;",IF(F15=[2]Lists!$K$6,"&lt; Reference evidence of non-applicability &gt;","")))</f>
        <v/>
      </c>
      <c r="I15" s="38"/>
      <c r="J15" s="382"/>
      <c r="K15" s="38"/>
      <c r="L15" s="276"/>
      <c r="M15" s="38"/>
      <c r="N15" s="39"/>
      <c r="O15" s="38"/>
      <c r="P15" s="39"/>
      <c r="Q15" s="38"/>
      <c r="R15" s="39"/>
      <c r="S15" s="38"/>
      <c r="T15" s="39"/>
      <c r="U15" s="38"/>
    </row>
    <row r="16" spans="1:21" s="9" customFormat="1" ht="45" x14ac:dyDescent="0.3">
      <c r="A16" s="394"/>
      <c r="B16" s="60" t="s">
        <v>496</v>
      </c>
      <c r="D16" s="10" t="s">
        <v>76</v>
      </c>
      <c r="F16" s="10" t="s">
        <v>212</v>
      </c>
      <c r="G16" s="40"/>
      <c r="H16" s="10" t="s">
        <v>212</v>
      </c>
      <c r="I16" s="40"/>
      <c r="J16" s="384"/>
      <c r="K16" s="40"/>
      <c r="L16" s="276"/>
      <c r="M16" s="40"/>
      <c r="N16" s="39"/>
      <c r="O16" s="40"/>
      <c r="P16" s="39"/>
      <c r="Q16" s="40"/>
      <c r="R16" s="39"/>
      <c r="S16" s="40"/>
      <c r="T16" s="39"/>
      <c r="U16" s="40"/>
    </row>
    <row r="17" spans="1:21" s="9" customFormat="1" ht="75" x14ac:dyDescent="0.3">
      <c r="A17" s="394"/>
      <c r="B17" s="60" t="s">
        <v>497</v>
      </c>
      <c r="D17" s="10" t="s">
        <v>120</v>
      </c>
      <c r="F17" s="10"/>
      <c r="G17" s="40"/>
      <c r="H17" s="10"/>
      <c r="I17" s="40"/>
      <c r="J17" s="384"/>
      <c r="K17" s="40"/>
      <c r="L17" s="276"/>
      <c r="M17" s="40"/>
      <c r="N17" s="39"/>
      <c r="O17" s="40"/>
      <c r="P17" s="39"/>
      <c r="Q17" s="40"/>
      <c r="R17" s="39"/>
      <c r="S17" s="40"/>
      <c r="T17" s="39"/>
      <c r="U17" s="40"/>
    </row>
    <row r="18" spans="1:21" s="9" customFormat="1" ht="45" x14ac:dyDescent="0.3">
      <c r="A18" s="394"/>
      <c r="B18" s="60" t="s">
        <v>498</v>
      </c>
      <c r="D18" s="10" t="s">
        <v>120</v>
      </c>
      <c r="F18" s="10"/>
      <c r="G18" s="40"/>
      <c r="H18" s="10"/>
      <c r="I18" s="40"/>
      <c r="J18" s="384"/>
      <c r="K18" s="40"/>
      <c r="L18" s="276"/>
      <c r="M18" s="40"/>
      <c r="N18" s="39"/>
      <c r="O18" s="40"/>
      <c r="P18" s="39"/>
      <c r="Q18" s="40"/>
      <c r="R18" s="39"/>
      <c r="S18" s="40"/>
      <c r="T18" s="39"/>
      <c r="U18" s="40"/>
    </row>
    <row r="19" spans="1:21" s="11" customFormat="1" ht="69" customHeight="1" x14ac:dyDescent="0.3">
      <c r="A19" s="443"/>
      <c r="B19" s="61" t="s">
        <v>499</v>
      </c>
      <c r="D19" s="12" t="s">
        <v>120</v>
      </c>
      <c r="F19" s="12"/>
      <c r="G19" s="62"/>
      <c r="H19" s="12"/>
      <c r="I19" s="62"/>
      <c r="J19" s="385"/>
      <c r="K19" s="62"/>
      <c r="L19" s="276"/>
      <c r="M19" s="62"/>
      <c r="N19" s="41"/>
      <c r="O19" s="62"/>
      <c r="P19" s="41"/>
      <c r="Q19" s="62"/>
      <c r="R19" s="41"/>
      <c r="S19" s="62"/>
      <c r="T19" s="41"/>
      <c r="U19" s="62"/>
    </row>
  </sheetData>
  <mergeCells count="4">
    <mergeCell ref="A9:A13"/>
    <mergeCell ref="A15:A19"/>
    <mergeCell ref="J9:J13"/>
    <mergeCell ref="J15:J19"/>
  </mergeCells>
  <pageMargins left="0.7" right="0.7" top="0.75" bottom="0.75" header="0.3" footer="0.3"/>
  <pageSetup paperSize="8" orientation="landscape"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U32"/>
  <sheetViews>
    <sheetView zoomScaleNormal="100" workbookViewId="0"/>
  </sheetViews>
  <sheetFormatPr defaultColWidth="10.5" defaultRowHeight="16.2" x14ac:dyDescent="0.35"/>
  <cols>
    <col min="1" max="1" width="22" style="218" customWidth="1"/>
    <col min="2" max="2" width="33.5" style="213" customWidth="1"/>
    <col min="3" max="3" width="3.3984375" style="213" customWidth="1"/>
    <col min="4" max="4" width="25" style="213" customWidth="1"/>
    <col min="5" max="5" width="3.3984375" style="213" customWidth="1"/>
    <col min="6" max="6" width="25" style="213" customWidth="1"/>
    <col min="7" max="7" width="3.3984375" style="213" customWidth="1"/>
    <col min="8" max="8" width="25" style="213" customWidth="1"/>
    <col min="9" max="9" width="3.3984375" style="213" customWidth="1"/>
    <col min="10" max="10" width="39.5" style="213" customWidth="1"/>
    <col min="11" max="11" width="3" style="213" customWidth="1"/>
    <col min="12" max="12" width="36.09765625" style="213"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501</v>
      </c>
    </row>
    <row r="3" spans="1:21" s="40" customFormat="1" ht="105" x14ac:dyDescent="0.3">
      <c r="A3" s="249" t="s">
        <v>502</v>
      </c>
      <c r="B3" s="57" t="s">
        <v>503</v>
      </c>
      <c r="D3" s="10" t="s">
        <v>799</v>
      </c>
      <c r="F3" s="58"/>
      <c r="H3" s="58"/>
      <c r="J3" s="49"/>
      <c r="L3" s="49"/>
      <c r="N3" s="39"/>
      <c r="P3" s="39"/>
      <c r="R3" s="39"/>
      <c r="T3" s="39"/>
    </row>
    <row r="4" spans="1:21" s="38" customFormat="1" ht="18.600000000000001" x14ac:dyDescent="0.3">
      <c r="A4" s="68"/>
      <c r="B4" s="47"/>
      <c r="D4" s="47"/>
      <c r="F4" s="47"/>
      <c r="H4" s="47"/>
      <c r="J4" s="48"/>
      <c r="L4" s="40"/>
      <c r="N4" s="48"/>
      <c r="P4" s="48"/>
      <c r="R4" s="48"/>
      <c r="T4" s="48"/>
    </row>
    <row r="5" spans="1:21" s="53" customFormat="1" ht="74.400000000000006" x14ac:dyDescent="0.3">
      <c r="A5" s="67"/>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68"/>
      <c r="B6" s="47"/>
      <c r="D6" s="47"/>
      <c r="F6" s="47"/>
      <c r="H6" s="47"/>
      <c r="J6" s="48"/>
      <c r="N6" s="48"/>
      <c r="P6" s="48"/>
      <c r="R6" s="48"/>
      <c r="T6" s="48"/>
    </row>
    <row r="7" spans="1:21" s="9" customFormat="1" ht="45" x14ac:dyDescent="0.3">
      <c r="A7" s="69"/>
      <c r="B7" s="66" t="s">
        <v>504</v>
      </c>
      <c r="D7" s="10" t="s">
        <v>749</v>
      </c>
      <c r="F7" s="10" t="str">
        <f>IF(D7=[2]Lists!$K$4,"&lt; Input URL to data source &gt;",IF(D7=[2]Lists!$K$5,"&lt; Reference section in EITI Report or URL &gt;",IF(D7=[2]Lists!$K$6,"&lt; Reference evidence of non-applicability &gt;","")))</f>
        <v/>
      </c>
      <c r="G7" s="38"/>
      <c r="H7" s="10" t="s">
        <v>605</v>
      </c>
      <c r="I7" s="38"/>
      <c r="J7" s="382"/>
      <c r="K7" s="38"/>
      <c r="L7" s="49"/>
      <c r="M7" s="38"/>
      <c r="N7" s="39"/>
      <c r="O7" s="38"/>
      <c r="P7" s="39"/>
      <c r="Q7" s="38"/>
      <c r="R7" s="39"/>
      <c r="S7" s="38"/>
      <c r="T7" s="39"/>
      <c r="U7" s="38"/>
    </row>
    <row r="8" spans="1:21" s="9" customFormat="1" ht="45" x14ac:dyDescent="0.3">
      <c r="A8" s="69"/>
      <c r="B8" s="54" t="s">
        <v>505</v>
      </c>
      <c r="D8" s="285">
        <v>2179086000</v>
      </c>
      <c r="F8" s="10" t="s">
        <v>530</v>
      </c>
      <c r="G8" s="40"/>
      <c r="H8" s="10" t="s">
        <v>530</v>
      </c>
      <c r="I8" s="40"/>
      <c r="J8" s="384"/>
      <c r="K8" s="40"/>
      <c r="L8" s="49"/>
      <c r="M8" s="40"/>
      <c r="N8" s="39"/>
      <c r="O8" s="40"/>
      <c r="P8" s="39"/>
      <c r="Q8" s="40"/>
      <c r="R8" s="39"/>
      <c r="S8" s="40"/>
      <c r="T8" s="39"/>
      <c r="U8" s="40"/>
    </row>
    <row r="9" spans="1:21" s="9" customFormat="1" ht="30" x14ac:dyDescent="0.3">
      <c r="A9" s="69"/>
      <c r="B9" s="23" t="s">
        <v>506</v>
      </c>
      <c r="D9" s="10" t="s">
        <v>76</v>
      </c>
      <c r="F9" s="10" t="s">
        <v>212</v>
      </c>
      <c r="G9" s="38"/>
      <c r="H9" s="10" t="s">
        <v>212</v>
      </c>
      <c r="I9" s="38"/>
      <c r="J9" s="384"/>
      <c r="K9" s="38"/>
      <c r="L9" s="49"/>
      <c r="M9" s="38"/>
      <c r="N9" s="39"/>
      <c r="O9" s="38"/>
      <c r="P9" s="39"/>
      <c r="Q9" s="38"/>
      <c r="R9" s="39"/>
      <c r="S9" s="38"/>
      <c r="T9" s="39"/>
      <c r="U9" s="38"/>
    </row>
    <row r="10" spans="1:21" s="9" customFormat="1" ht="15" x14ac:dyDescent="0.3">
      <c r="A10" s="69"/>
      <c r="B10" s="63" t="s">
        <v>507</v>
      </c>
      <c r="D10" s="285">
        <v>38719469000</v>
      </c>
      <c r="F10" s="10" t="s">
        <v>530</v>
      </c>
      <c r="G10" s="40"/>
      <c r="H10" s="10" t="s">
        <v>530</v>
      </c>
      <c r="I10" s="40"/>
      <c r="J10" s="384"/>
      <c r="K10" s="40"/>
      <c r="L10" s="49"/>
      <c r="M10" s="40"/>
      <c r="N10" s="39"/>
      <c r="O10" s="40"/>
      <c r="P10" s="39"/>
      <c r="Q10" s="40"/>
      <c r="R10" s="39"/>
      <c r="S10" s="40"/>
      <c r="T10" s="39"/>
      <c r="U10" s="40"/>
    </row>
    <row r="11" spans="1:21" s="9" customFormat="1" ht="18.600000000000001" x14ac:dyDescent="0.3">
      <c r="A11" s="69"/>
      <c r="B11" s="63" t="s">
        <v>508</v>
      </c>
      <c r="D11" s="285">
        <v>1575829164</v>
      </c>
      <c r="F11" s="10" t="s">
        <v>530</v>
      </c>
      <c r="G11" s="38"/>
      <c r="H11" s="10" t="s">
        <v>212</v>
      </c>
      <c r="I11" s="38"/>
      <c r="J11" s="384"/>
      <c r="K11" s="38"/>
      <c r="L11" s="49"/>
      <c r="M11" s="38"/>
      <c r="N11" s="39"/>
      <c r="O11" s="38"/>
      <c r="P11" s="39"/>
      <c r="Q11" s="38"/>
      <c r="R11" s="39"/>
      <c r="S11" s="38"/>
      <c r="T11" s="39"/>
      <c r="U11" s="38"/>
    </row>
    <row r="12" spans="1:21" s="9" customFormat="1" x14ac:dyDescent="0.35">
      <c r="A12" s="69"/>
      <c r="B12" s="63" t="s">
        <v>509</v>
      </c>
      <c r="D12" s="285">
        <v>619100000</v>
      </c>
      <c r="F12" s="10" t="s">
        <v>530</v>
      </c>
      <c r="G12" s="216"/>
      <c r="H12" s="10" t="s">
        <v>212</v>
      </c>
      <c r="I12" s="216"/>
      <c r="J12" s="384"/>
      <c r="K12" s="216"/>
      <c r="L12" s="49"/>
      <c r="M12" s="216"/>
      <c r="N12" s="39"/>
      <c r="O12" s="216"/>
      <c r="P12" s="39"/>
      <c r="Q12" s="216"/>
      <c r="R12" s="39"/>
      <c r="S12" s="216"/>
      <c r="T12" s="39"/>
      <c r="U12" s="216"/>
    </row>
    <row r="13" spans="1:21" s="9" customFormat="1" x14ac:dyDescent="0.35">
      <c r="A13" s="69"/>
      <c r="B13" s="63" t="s">
        <v>510</v>
      </c>
      <c r="D13" s="285">
        <v>291000000</v>
      </c>
      <c r="F13" s="10" t="s">
        <v>212</v>
      </c>
      <c r="G13" s="216"/>
      <c r="H13" s="10" t="s">
        <v>212</v>
      </c>
      <c r="I13" s="216"/>
      <c r="J13" s="384"/>
      <c r="K13" s="216"/>
      <c r="L13" s="49"/>
      <c r="M13" s="216"/>
      <c r="N13" s="39"/>
      <c r="O13" s="216"/>
      <c r="P13" s="39"/>
      <c r="Q13" s="216"/>
      <c r="R13" s="39"/>
      <c r="S13" s="216"/>
      <c r="T13" s="39"/>
      <c r="U13" s="216"/>
    </row>
    <row r="14" spans="1:21" s="9" customFormat="1" x14ac:dyDescent="0.35">
      <c r="A14" s="69"/>
      <c r="B14" s="63" t="s">
        <v>511</v>
      </c>
      <c r="D14" s="285">
        <v>2123000000</v>
      </c>
      <c r="F14" s="10" t="s">
        <v>212</v>
      </c>
      <c r="G14" s="216"/>
      <c r="H14" s="10" t="s">
        <v>212</v>
      </c>
      <c r="I14" s="216"/>
      <c r="J14" s="384"/>
      <c r="K14" s="216"/>
      <c r="L14" s="49"/>
      <c r="M14" s="216"/>
      <c r="N14" s="39"/>
      <c r="O14" s="216"/>
      <c r="P14" s="39"/>
      <c r="Q14" s="216"/>
      <c r="R14" s="39"/>
      <c r="S14" s="216"/>
      <c r="T14" s="39"/>
      <c r="U14" s="216"/>
    </row>
    <row r="15" spans="1:21" s="9" customFormat="1" x14ac:dyDescent="0.35">
      <c r="A15" s="69"/>
      <c r="B15" s="63" t="s">
        <v>512</v>
      </c>
      <c r="D15" s="284">
        <v>2734</v>
      </c>
      <c r="F15" s="10" t="s">
        <v>513</v>
      </c>
      <c r="G15" s="216"/>
      <c r="H15" s="10" t="s">
        <v>513</v>
      </c>
      <c r="I15" s="216"/>
      <c r="J15" s="384"/>
      <c r="K15" s="216"/>
      <c r="L15" s="49"/>
      <c r="M15" s="216"/>
      <c r="N15" s="39"/>
      <c r="O15" s="216"/>
      <c r="P15" s="39"/>
      <c r="Q15" s="216"/>
      <c r="R15" s="39"/>
      <c r="S15" s="216"/>
      <c r="T15" s="39"/>
      <c r="U15" s="216"/>
    </row>
    <row r="16" spans="1:21" s="9" customFormat="1" x14ac:dyDescent="0.35">
      <c r="A16" s="69"/>
      <c r="B16" s="63" t="s">
        <v>514</v>
      </c>
      <c r="D16" s="10">
        <v>461</v>
      </c>
      <c r="F16" s="10" t="s">
        <v>513</v>
      </c>
      <c r="G16" s="216"/>
      <c r="H16" s="10" t="s">
        <v>513</v>
      </c>
      <c r="I16" s="216"/>
      <c r="J16" s="384"/>
      <c r="K16" s="216"/>
      <c r="L16" s="49"/>
      <c r="M16" s="216"/>
      <c r="N16" s="39"/>
      <c r="O16" s="216"/>
      <c r="P16" s="39"/>
      <c r="Q16" s="216"/>
      <c r="R16" s="39"/>
      <c r="S16" s="216"/>
      <c r="T16" s="39"/>
      <c r="U16" s="216"/>
    </row>
    <row r="17" spans="1:21" s="9" customFormat="1" x14ac:dyDescent="0.35">
      <c r="A17" s="69"/>
      <c r="B17" s="63" t="s">
        <v>515</v>
      </c>
      <c r="D17" s="284">
        <f>D15+D16</f>
        <v>3195</v>
      </c>
      <c r="F17" s="10" t="s">
        <v>513</v>
      </c>
      <c r="G17" s="216"/>
      <c r="H17" s="10" t="s">
        <v>513</v>
      </c>
      <c r="I17" s="216"/>
      <c r="J17" s="384"/>
      <c r="K17" s="216"/>
      <c r="L17" s="49"/>
      <c r="M17" s="216"/>
      <c r="N17" s="39"/>
      <c r="O17" s="216"/>
      <c r="P17" s="39"/>
      <c r="Q17" s="216"/>
      <c r="R17" s="39"/>
      <c r="S17" s="216"/>
      <c r="T17" s="39"/>
      <c r="U17" s="216"/>
    </row>
    <row r="18" spans="1:21" s="9" customFormat="1" x14ac:dyDescent="0.35">
      <c r="A18" s="69"/>
      <c r="B18" s="63" t="s">
        <v>516</v>
      </c>
      <c r="D18" s="10">
        <v>321490</v>
      </c>
      <c r="F18" s="10" t="s">
        <v>513</v>
      </c>
      <c r="G18" s="216"/>
      <c r="H18" s="10" t="s">
        <v>513</v>
      </c>
      <c r="I18" s="216"/>
      <c r="J18" s="384"/>
      <c r="K18" s="216"/>
      <c r="L18" s="49"/>
      <c r="M18" s="216"/>
      <c r="N18" s="39"/>
      <c r="O18" s="216"/>
      <c r="P18" s="39"/>
      <c r="Q18" s="216"/>
      <c r="R18" s="39"/>
      <c r="S18" s="216"/>
      <c r="T18" s="39"/>
      <c r="U18" s="216"/>
    </row>
    <row r="19" spans="1:21" s="9" customFormat="1" x14ac:dyDescent="0.35">
      <c r="A19" s="69"/>
      <c r="B19" s="63" t="s">
        <v>517</v>
      </c>
      <c r="D19" s="10" t="s">
        <v>76</v>
      </c>
      <c r="F19" s="10" t="s">
        <v>212</v>
      </c>
      <c r="G19" s="216"/>
      <c r="H19" s="10" t="s">
        <v>212</v>
      </c>
      <c r="I19" s="216"/>
      <c r="J19" s="384"/>
      <c r="K19" s="216"/>
      <c r="L19" s="49"/>
      <c r="M19" s="216"/>
      <c r="N19" s="39"/>
      <c r="O19" s="216"/>
      <c r="P19" s="39"/>
      <c r="Q19" s="216"/>
      <c r="R19" s="39"/>
      <c r="S19" s="216"/>
      <c r="T19" s="39"/>
      <c r="U19" s="216"/>
    </row>
    <row r="20" spans="1:21" s="9" customFormat="1" x14ac:dyDescent="0.35">
      <c r="A20" s="69"/>
      <c r="B20" s="63" t="s">
        <v>518</v>
      </c>
      <c r="D20" s="10" t="s">
        <v>76</v>
      </c>
      <c r="F20" s="10" t="s">
        <v>212</v>
      </c>
      <c r="G20" s="216"/>
      <c r="H20" s="10" t="s">
        <v>212</v>
      </c>
      <c r="I20" s="216"/>
      <c r="J20" s="384"/>
      <c r="K20" s="216"/>
      <c r="L20" s="49"/>
      <c r="M20" s="216"/>
      <c r="N20" s="39"/>
      <c r="O20" s="216"/>
      <c r="P20" s="39"/>
      <c r="Q20" s="216"/>
      <c r="R20" s="39"/>
      <c r="S20" s="216"/>
      <c r="T20" s="39"/>
      <c r="U20" s="216"/>
    </row>
    <row r="21" spans="1:21" s="9" customFormat="1" ht="45" x14ac:dyDescent="0.3">
      <c r="A21" s="69"/>
      <c r="B21" s="66" t="s">
        <v>519</v>
      </c>
      <c r="D21" s="10" t="s">
        <v>346</v>
      </c>
      <c r="F21" s="10" t="str">
        <f>IF(D21=[2]Lists!$K$4,"&lt; Input URL to data source &gt;",IF(D21=[2]Lists!$K$5,"&lt; Reference section in EITI Report or URL &gt;",IF(D21=[2]Lists!$K$6,"&lt; Reference evidence of non-applicability &gt;","")))</f>
        <v/>
      </c>
      <c r="G21" s="38"/>
      <c r="H21" s="10" t="str">
        <f>IF(F21=[2]Lists!$K$4,"&lt; Input URL to data source &gt;",IF(F21=[2]Lists!$K$5,"&lt; Reference section in EITI Report or URL &gt;",IF(F21=[2]Lists!$K$6,"&lt; Reference evidence of non-applicability &gt;","")))</f>
        <v/>
      </c>
      <c r="I21" s="38"/>
      <c r="J21" s="385"/>
      <c r="K21" s="38"/>
      <c r="L21" s="49"/>
      <c r="M21" s="38"/>
      <c r="N21" s="39"/>
      <c r="O21" s="38"/>
      <c r="P21" s="39"/>
      <c r="Q21" s="38"/>
      <c r="R21" s="39"/>
      <c r="S21" s="38"/>
      <c r="T21" s="39"/>
      <c r="U21" s="38"/>
    </row>
    <row r="22" spans="1:21" s="215" customFormat="1" x14ac:dyDescent="0.35">
      <c r="A22" s="217"/>
      <c r="L22" s="216"/>
    </row>
    <row r="23" spans="1:21" x14ac:dyDescent="0.35">
      <c r="L23" s="215"/>
    </row>
    <row r="24" spans="1:21" x14ac:dyDescent="0.35">
      <c r="C24" s="468"/>
      <c r="D24" s="468"/>
      <c r="E24" s="468"/>
      <c r="F24" s="468"/>
      <c r="G24" s="468"/>
      <c r="H24" s="468"/>
      <c r="I24" s="468"/>
      <c r="J24" s="468"/>
    </row>
    <row r="25" spans="1:21" x14ac:dyDescent="0.35">
      <c r="C25" s="468"/>
      <c r="D25" s="468"/>
      <c r="E25" s="468"/>
      <c r="F25" s="487"/>
      <c r="G25" s="468"/>
      <c r="H25" s="468"/>
      <c r="I25" s="468"/>
      <c r="J25" s="468"/>
    </row>
    <row r="26" spans="1:21" x14ac:dyDescent="0.35">
      <c r="C26" s="468"/>
      <c r="D26" s="468"/>
      <c r="E26" s="468"/>
      <c r="F26" s="488"/>
      <c r="G26" s="468"/>
      <c r="H26" s="468"/>
      <c r="I26" s="468"/>
      <c r="J26" s="468"/>
    </row>
    <row r="27" spans="1:21" x14ac:dyDescent="0.35">
      <c r="C27" s="468"/>
      <c r="D27" s="489"/>
      <c r="E27" s="468"/>
      <c r="F27" s="468"/>
      <c r="G27" s="468"/>
      <c r="H27" s="468"/>
      <c r="I27" s="468"/>
      <c r="J27" s="468"/>
    </row>
    <row r="28" spans="1:21" x14ac:dyDescent="0.35">
      <c r="C28" s="468"/>
      <c r="D28" s="468"/>
      <c r="E28" s="468"/>
      <c r="F28" s="489"/>
      <c r="G28" s="468"/>
      <c r="H28" s="468"/>
      <c r="I28" s="468"/>
      <c r="J28" s="468"/>
    </row>
    <row r="29" spans="1:21" x14ac:dyDescent="0.35">
      <c r="C29" s="468"/>
      <c r="D29" s="468"/>
      <c r="E29" s="468"/>
      <c r="F29" s="468"/>
      <c r="G29" s="468"/>
      <c r="H29" s="468"/>
      <c r="I29" s="468"/>
      <c r="J29" s="468"/>
    </row>
    <row r="30" spans="1:21" x14ac:dyDescent="0.35">
      <c r="C30" s="468"/>
      <c r="D30" s="468"/>
      <c r="E30" s="468"/>
      <c r="F30" s="488"/>
      <c r="G30" s="468"/>
      <c r="H30" s="468"/>
      <c r="I30" s="468"/>
      <c r="J30" s="468"/>
    </row>
    <row r="31" spans="1:21" x14ac:dyDescent="0.35">
      <c r="C31" s="468"/>
      <c r="D31" s="468"/>
      <c r="E31" s="468"/>
      <c r="F31" s="468"/>
      <c r="G31" s="468"/>
      <c r="H31" s="468"/>
      <c r="I31" s="468"/>
      <c r="J31" s="468"/>
    </row>
    <row r="32" spans="1:21" x14ac:dyDescent="0.35">
      <c r="C32" s="468"/>
      <c r="D32" s="468"/>
      <c r="E32" s="468"/>
      <c r="F32" s="488"/>
      <c r="G32" s="468"/>
      <c r="H32" s="468"/>
      <c r="I32" s="468"/>
      <c r="J32" s="468"/>
    </row>
  </sheetData>
  <mergeCells count="1">
    <mergeCell ref="J7:J21"/>
  </mergeCells>
  <hyperlinks>
    <hyperlink ref="B8" r:id="rId1"/>
  </hyperlinks>
  <pageMargins left="0.7" right="0.7" top="0.75" bottom="0.75" header="0.3" footer="0.3"/>
  <pageSetup paperSize="8"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30"/>
  <sheetViews>
    <sheetView zoomScale="90" zoomScaleNormal="90" zoomScalePageLayoutView="80" workbookViewId="0">
      <selection activeCell="D8" sqref="D8:F30"/>
    </sheetView>
  </sheetViews>
  <sheetFormatPr defaultColWidth="10.5" defaultRowHeight="16.2" x14ac:dyDescent="0.35"/>
  <cols>
    <col min="1" max="1" width="14" style="218" customWidth="1"/>
    <col min="2" max="2" width="44.8984375" style="213" customWidth="1"/>
    <col min="3" max="3" width="3" style="213" customWidth="1"/>
    <col min="4" max="4" width="28.3984375" style="213" customWidth="1"/>
    <col min="5" max="5" width="3" style="213" customWidth="1"/>
    <col min="6" max="6" width="31.5" style="213" customWidth="1"/>
    <col min="7" max="7" width="3" style="213" customWidth="1"/>
    <col min="8" max="8" width="28.19921875" style="213" customWidth="1"/>
    <col min="9" max="9" width="3" style="213" customWidth="1"/>
    <col min="10" max="10" width="9.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26" t="s">
        <v>91</v>
      </c>
    </row>
    <row r="3" spans="1:21" s="40" customFormat="1" ht="90" x14ac:dyDescent="0.3">
      <c r="A3" s="249" t="s">
        <v>92</v>
      </c>
      <c r="B3" s="57" t="s">
        <v>93</v>
      </c>
      <c r="D3" s="10" t="s">
        <v>747</v>
      </c>
      <c r="F3" s="58"/>
      <c r="H3" s="58"/>
      <c r="J3" s="49"/>
      <c r="L3" s="276"/>
      <c r="N3" s="39"/>
      <c r="P3" s="39"/>
      <c r="R3" s="39"/>
      <c r="T3" s="39"/>
    </row>
    <row r="4" spans="1:21" s="40" customFormat="1" ht="15" x14ac:dyDescent="0.3">
      <c r="A4" s="249"/>
      <c r="B4" s="57"/>
      <c r="D4" s="81"/>
      <c r="F4" s="81"/>
      <c r="H4" s="81"/>
      <c r="J4" s="9"/>
      <c r="N4" s="9"/>
      <c r="P4" s="9"/>
      <c r="R4" s="9"/>
      <c r="T4" s="9"/>
    </row>
    <row r="5" spans="1:21" s="53" customFormat="1" ht="90.75" customHeight="1" x14ac:dyDescent="0.3">
      <c r="A5" s="67"/>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68"/>
      <c r="B6" s="47"/>
      <c r="D6" s="47"/>
      <c r="F6" s="47"/>
      <c r="H6" s="47"/>
      <c r="J6" s="48"/>
      <c r="L6" s="277"/>
      <c r="N6" s="48"/>
      <c r="P6" s="48"/>
      <c r="R6" s="48"/>
      <c r="T6" s="48"/>
    </row>
    <row r="7" spans="1:21" s="9" customFormat="1" ht="15" x14ac:dyDescent="0.3">
      <c r="A7" s="380" t="s">
        <v>104</v>
      </c>
      <c r="B7" s="63" t="s">
        <v>105</v>
      </c>
      <c r="D7" s="28"/>
      <c r="F7" s="28"/>
      <c r="H7" s="28"/>
      <c r="K7" s="18"/>
      <c r="L7" s="262"/>
      <c r="M7" s="18"/>
      <c r="N7" s="18"/>
      <c r="O7" s="18"/>
      <c r="P7" s="18"/>
      <c r="Q7" s="18"/>
      <c r="R7" s="18"/>
      <c r="S7" s="18"/>
      <c r="T7" s="18"/>
      <c r="U7" s="18"/>
    </row>
    <row r="8" spans="1:21" s="9" customFormat="1" ht="83.25" customHeight="1" x14ac:dyDescent="0.3">
      <c r="A8" s="381"/>
      <c r="B8" s="64" t="s">
        <v>106</v>
      </c>
      <c r="D8" s="355" t="s">
        <v>723</v>
      </c>
      <c r="E8" s="350"/>
      <c r="F8" s="446" t="s">
        <v>724</v>
      </c>
      <c r="G8" s="87"/>
      <c r="H8" s="86" t="s">
        <v>533</v>
      </c>
      <c r="J8" s="382"/>
      <c r="K8" s="38"/>
      <c r="L8" s="276" t="s">
        <v>534</v>
      </c>
      <c r="M8" s="38"/>
      <c r="N8" s="39"/>
      <c r="O8" s="38"/>
      <c r="P8" s="39"/>
      <c r="Q8" s="38"/>
      <c r="R8" s="39"/>
      <c r="S8" s="38"/>
      <c r="T8" s="39"/>
      <c r="U8" s="38"/>
    </row>
    <row r="9" spans="1:21" s="9" customFormat="1" ht="61.5" customHeight="1" x14ac:dyDescent="0.3">
      <c r="A9" s="381"/>
      <c r="B9" s="64"/>
      <c r="D9" s="355" t="s">
        <v>725</v>
      </c>
      <c r="E9" s="350"/>
      <c r="F9" s="445" t="s">
        <v>710</v>
      </c>
      <c r="G9" s="87"/>
      <c r="H9" s="86"/>
      <c r="J9" s="383"/>
      <c r="K9" s="38"/>
      <c r="L9" s="276"/>
      <c r="M9" s="38"/>
      <c r="N9" s="39"/>
      <c r="O9" s="38"/>
      <c r="P9" s="39"/>
      <c r="Q9" s="38"/>
      <c r="R9" s="39"/>
      <c r="S9" s="38"/>
      <c r="T9" s="39"/>
      <c r="U9" s="38"/>
    </row>
    <row r="10" spans="1:21" s="9" customFormat="1" ht="92.25" customHeight="1" x14ac:dyDescent="0.3">
      <c r="A10" s="381"/>
      <c r="B10" s="64" t="s">
        <v>109</v>
      </c>
      <c r="D10" s="355" t="s">
        <v>736</v>
      </c>
      <c r="E10" s="350"/>
      <c r="F10" s="447" t="s">
        <v>735</v>
      </c>
      <c r="H10" s="86" t="s">
        <v>532</v>
      </c>
      <c r="J10" s="384"/>
      <c r="K10" s="40"/>
      <c r="L10" s="291"/>
      <c r="M10" s="40"/>
      <c r="N10" s="39"/>
      <c r="O10" s="40"/>
      <c r="P10" s="39"/>
      <c r="Q10" s="40"/>
      <c r="R10" s="39"/>
      <c r="S10" s="40"/>
      <c r="T10" s="39"/>
      <c r="U10" s="40"/>
    </row>
    <row r="11" spans="1:21" s="9" customFormat="1" ht="75" x14ac:dyDescent="0.3">
      <c r="A11" s="381"/>
      <c r="B11" s="64" t="s">
        <v>110</v>
      </c>
      <c r="D11" s="355" t="s">
        <v>727</v>
      </c>
      <c r="E11" s="350"/>
      <c r="F11" s="446" t="s">
        <v>690</v>
      </c>
      <c r="H11" s="86" t="s">
        <v>533</v>
      </c>
      <c r="J11" s="384"/>
      <c r="K11" s="38"/>
      <c r="L11" s="276" t="s">
        <v>536</v>
      </c>
      <c r="M11" s="38"/>
      <c r="N11" s="39"/>
      <c r="O11" s="38"/>
      <c r="P11" s="39"/>
      <c r="Q11" s="38"/>
      <c r="R11" s="39"/>
      <c r="S11" s="38"/>
      <c r="T11" s="39"/>
      <c r="U11" s="38"/>
    </row>
    <row r="12" spans="1:21" s="9" customFormat="1" ht="75" x14ac:dyDescent="0.3">
      <c r="A12" s="381"/>
      <c r="B12" s="64" t="s">
        <v>111</v>
      </c>
      <c r="D12" s="355" t="s">
        <v>728</v>
      </c>
      <c r="E12" s="350"/>
      <c r="F12" s="445" t="s">
        <v>689</v>
      </c>
      <c r="H12" s="86" t="s">
        <v>538</v>
      </c>
      <c r="J12" s="384"/>
      <c r="K12" s="18"/>
      <c r="L12" s="276" t="s">
        <v>539</v>
      </c>
      <c r="M12" s="18"/>
      <c r="N12" s="39"/>
      <c r="O12" s="18"/>
      <c r="P12" s="39"/>
      <c r="Q12" s="18"/>
      <c r="R12" s="39"/>
      <c r="S12" s="18"/>
      <c r="T12" s="39"/>
      <c r="U12" s="18"/>
    </row>
    <row r="13" spans="1:21" s="216" customFormat="1" x14ac:dyDescent="0.35">
      <c r="A13" s="381"/>
      <c r="B13" s="64" t="s">
        <v>112</v>
      </c>
      <c r="D13" s="355" t="s">
        <v>296</v>
      </c>
      <c r="E13" s="350"/>
      <c r="F13" s="445" t="s">
        <v>296</v>
      </c>
      <c r="H13" s="86" t="s">
        <v>346</v>
      </c>
      <c r="I13" s="9"/>
      <c r="J13" s="384"/>
      <c r="K13" s="18"/>
      <c r="L13" s="276"/>
      <c r="M13" s="18"/>
      <c r="N13" s="39"/>
      <c r="O13" s="18"/>
      <c r="P13" s="39"/>
      <c r="Q13" s="18"/>
      <c r="R13" s="39"/>
      <c r="S13" s="18"/>
      <c r="T13" s="39"/>
      <c r="U13" s="18"/>
    </row>
    <row r="14" spans="1:21" s="216" customFormat="1" ht="60" x14ac:dyDescent="0.35">
      <c r="A14" s="381"/>
      <c r="B14" s="64" t="s">
        <v>113</v>
      </c>
      <c r="D14" s="355" t="s">
        <v>729</v>
      </c>
      <c r="E14" s="350"/>
      <c r="F14" s="445" t="s">
        <v>691</v>
      </c>
      <c r="H14" s="86" t="s">
        <v>537</v>
      </c>
      <c r="I14" s="9"/>
      <c r="J14" s="385"/>
      <c r="K14" s="18"/>
      <c r="L14" s="276" t="s">
        <v>540</v>
      </c>
      <c r="M14" s="18"/>
      <c r="N14" s="39"/>
      <c r="O14" s="18"/>
      <c r="P14" s="39"/>
      <c r="Q14" s="18"/>
      <c r="R14" s="39"/>
      <c r="S14" s="18"/>
      <c r="T14" s="39"/>
      <c r="U14" s="18"/>
    </row>
    <row r="15" spans="1:21" s="216" customFormat="1" ht="68.7" customHeight="1" x14ac:dyDescent="0.35">
      <c r="A15" s="221"/>
      <c r="B15" s="64"/>
      <c r="D15" s="448" t="s">
        <v>700</v>
      </c>
      <c r="E15" s="296"/>
      <c r="F15" s="449" t="s">
        <v>707</v>
      </c>
      <c r="G15" s="296"/>
      <c r="H15" s="300" t="s">
        <v>537</v>
      </c>
      <c r="L15" s="278"/>
      <c r="N15" s="9"/>
      <c r="P15" s="9"/>
      <c r="R15" s="9"/>
      <c r="T15" s="9"/>
    </row>
    <row r="16" spans="1:21" s="216" customFormat="1" x14ac:dyDescent="0.35">
      <c r="A16" s="380" t="s">
        <v>114</v>
      </c>
      <c r="B16" s="63" t="s">
        <v>105</v>
      </c>
      <c r="C16" s="9"/>
      <c r="D16" s="261"/>
      <c r="E16" s="350"/>
      <c r="F16" s="261"/>
      <c r="G16" s="9"/>
      <c r="H16" s="28"/>
      <c r="I16" s="9"/>
      <c r="J16" s="9"/>
      <c r="L16" s="278"/>
      <c r="N16" s="9"/>
      <c r="P16" s="9"/>
      <c r="R16" s="9"/>
      <c r="T16" s="9"/>
    </row>
    <row r="17" spans="1:20" s="216" customFormat="1" ht="90" x14ac:dyDescent="0.35">
      <c r="A17" s="381"/>
      <c r="B17" s="64" t="s">
        <v>106</v>
      </c>
      <c r="C17" s="9"/>
      <c r="D17" s="355" t="s">
        <v>738</v>
      </c>
      <c r="E17" s="350"/>
      <c r="F17" s="445" t="s">
        <v>693</v>
      </c>
      <c r="G17" s="9"/>
      <c r="H17" s="86" t="s">
        <v>542</v>
      </c>
      <c r="I17" s="9"/>
      <c r="J17" s="382"/>
      <c r="L17" s="276" t="s">
        <v>535</v>
      </c>
      <c r="N17" s="39"/>
      <c r="P17" s="39"/>
      <c r="R17" s="39"/>
      <c r="T17" s="39"/>
    </row>
    <row r="18" spans="1:20" s="216" customFormat="1" ht="45" x14ac:dyDescent="0.35">
      <c r="A18" s="381"/>
      <c r="B18" s="64" t="s">
        <v>109</v>
      </c>
      <c r="C18" s="9"/>
      <c r="D18" s="355" t="s">
        <v>730</v>
      </c>
      <c r="E18" s="350"/>
      <c r="F18" s="445" t="s">
        <v>693</v>
      </c>
      <c r="G18" s="9"/>
      <c r="H18" s="86" t="s">
        <v>541</v>
      </c>
      <c r="I18" s="9"/>
      <c r="J18" s="384"/>
      <c r="N18" s="39"/>
      <c r="P18" s="39"/>
      <c r="R18" s="39"/>
      <c r="T18" s="39"/>
    </row>
    <row r="19" spans="1:20" s="216" customFormat="1" ht="49.2" customHeight="1" x14ac:dyDescent="0.35">
      <c r="A19" s="381"/>
      <c r="B19" s="64"/>
      <c r="C19" s="9"/>
      <c r="D19" s="355" t="s">
        <v>725</v>
      </c>
      <c r="E19" s="350"/>
      <c r="F19" s="445" t="s">
        <v>701</v>
      </c>
      <c r="G19" s="9"/>
      <c r="H19" s="86" t="s">
        <v>541</v>
      </c>
      <c r="I19" s="9"/>
      <c r="J19" s="384"/>
      <c r="N19" s="39"/>
      <c r="P19" s="39"/>
      <c r="R19" s="39"/>
      <c r="T19" s="39"/>
    </row>
    <row r="20" spans="1:20" s="216" customFormat="1" ht="27.75" customHeight="1" x14ac:dyDescent="0.35">
      <c r="A20" s="381"/>
      <c r="B20" s="64"/>
      <c r="C20" s="9"/>
      <c r="D20" s="355" t="s">
        <v>725</v>
      </c>
      <c r="E20" s="350"/>
      <c r="F20" s="445" t="s">
        <v>697</v>
      </c>
      <c r="G20" s="9"/>
      <c r="H20" s="86" t="s">
        <v>541</v>
      </c>
      <c r="I20" s="9"/>
      <c r="J20" s="384"/>
      <c r="N20" s="39"/>
      <c r="P20" s="39"/>
      <c r="R20" s="39"/>
      <c r="T20" s="39"/>
    </row>
    <row r="21" spans="1:20" s="216" customFormat="1" ht="27.75" customHeight="1" x14ac:dyDescent="0.35">
      <c r="A21" s="381"/>
      <c r="B21" s="64" t="s">
        <v>110</v>
      </c>
      <c r="C21" s="9"/>
      <c r="D21" s="355" t="s">
        <v>700</v>
      </c>
      <c r="E21" s="350"/>
      <c r="F21" s="445" t="s">
        <v>703</v>
      </c>
      <c r="G21" s="9"/>
      <c r="H21" s="86" t="s">
        <v>533</v>
      </c>
      <c r="I21" s="9"/>
      <c r="J21" s="384"/>
      <c r="N21" s="39"/>
      <c r="P21" s="39"/>
      <c r="R21" s="39"/>
      <c r="T21" s="39"/>
    </row>
    <row r="22" spans="1:20" s="216" customFormat="1" ht="30" x14ac:dyDescent="0.35">
      <c r="A22" s="381"/>
      <c r="B22" s="64"/>
      <c r="C22" s="9"/>
      <c r="D22" s="355"/>
      <c r="E22" s="350"/>
      <c r="F22" s="445" t="s">
        <v>702</v>
      </c>
      <c r="G22" s="9"/>
      <c r="H22" s="86" t="s">
        <v>533</v>
      </c>
      <c r="I22" s="9"/>
      <c r="J22" s="384"/>
      <c r="L22" s="276"/>
      <c r="N22" s="39"/>
      <c r="P22" s="39"/>
      <c r="R22" s="39"/>
      <c r="T22" s="39"/>
    </row>
    <row r="23" spans="1:20" s="216" customFormat="1" ht="90" x14ac:dyDescent="0.35">
      <c r="A23" s="381"/>
      <c r="B23" s="64" t="s">
        <v>111</v>
      </c>
      <c r="C23" s="9"/>
      <c r="D23" s="355" t="s">
        <v>725</v>
      </c>
      <c r="E23" s="350"/>
      <c r="F23" s="445" t="s">
        <v>705</v>
      </c>
      <c r="G23" s="9"/>
      <c r="H23" s="86" t="s">
        <v>543</v>
      </c>
      <c r="I23" s="9"/>
      <c r="J23" s="384"/>
      <c r="L23" s="276"/>
      <c r="N23" s="39"/>
      <c r="P23" s="39"/>
      <c r="R23" s="39"/>
      <c r="T23" s="39"/>
    </row>
    <row r="24" spans="1:20" s="216" customFormat="1" ht="60" x14ac:dyDescent="0.35">
      <c r="A24" s="381"/>
      <c r="B24" s="64"/>
      <c r="C24" s="9"/>
      <c r="D24" s="355" t="s">
        <v>725</v>
      </c>
      <c r="E24" s="350"/>
      <c r="F24" s="445" t="s">
        <v>704</v>
      </c>
      <c r="G24" s="9"/>
      <c r="H24" s="86" t="s">
        <v>543</v>
      </c>
      <c r="I24" s="9"/>
      <c r="J24" s="384"/>
      <c r="L24" s="276"/>
      <c r="N24" s="39"/>
      <c r="P24" s="39"/>
      <c r="R24" s="39"/>
      <c r="T24" s="39"/>
    </row>
    <row r="25" spans="1:20" s="216" customFormat="1" x14ac:dyDescent="0.35">
      <c r="A25" s="381"/>
      <c r="B25" s="64" t="s">
        <v>112</v>
      </c>
      <c r="D25" s="355" t="s">
        <v>731</v>
      </c>
      <c r="E25" s="350"/>
      <c r="F25" s="445" t="s">
        <v>731</v>
      </c>
      <c r="H25" s="86" t="s">
        <v>296</v>
      </c>
      <c r="I25" s="9"/>
      <c r="J25" s="384"/>
      <c r="L25" s="276"/>
      <c r="N25" s="39"/>
      <c r="P25" s="39"/>
      <c r="R25" s="39"/>
      <c r="T25" s="39"/>
    </row>
    <row r="26" spans="1:20" s="216" customFormat="1" ht="45" x14ac:dyDescent="0.35">
      <c r="A26" s="381"/>
      <c r="B26" s="64" t="s">
        <v>113</v>
      </c>
      <c r="D26" s="355" t="s">
        <v>700</v>
      </c>
      <c r="E26" s="350"/>
      <c r="F26" s="445" t="s">
        <v>706</v>
      </c>
      <c r="H26" s="86" t="s">
        <v>108</v>
      </c>
      <c r="I26" s="9"/>
      <c r="J26" s="384"/>
      <c r="L26" s="276" t="s">
        <v>544</v>
      </c>
      <c r="N26" s="39"/>
      <c r="P26" s="39"/>
      <c r="R26" s="39"/>
      <c r="T26" s="39"/>
    </row>
    <row r="27" spans="1:20" s="216" customFormat="1" ht="45" x14ac:dyDescent="0.35">
      <c r="A27" s="381"/>
      <c r="B27" s="64"/>
      <c r="D27" s="355" t="s">
        <v>732</v>
      </c>
      <c r="E27" s="350"/>
      <c r="F27" s="445" t="s">
        <v>708</v>
      </c>
      <c r="H27" s="86" t="s">
        <v>108</v>
      </c>
      <c r="I27" s="9"/>
      <c r="J27" s="384"/>
      <c r="L27" s="276"/>
      <c r="N27" s="39"/>
      <c r="P27" s="39"/>
      <c r="R27" s="39"/>
      <c r="T27" s="39"/>
    </row>
    <row r="28" spans="1:20" s="216" customFormat="1" ht="45" x14ac:dyDescent="0.35">
      <c r="A28" s="381"/>
      <c r="B28" s="64"/>
      <c r="D28" s="355" t="s">
        <v>700</v>
      </c>
      <c r="E28" s="350"/>
      <c r="F28" s="445" t="s">
        <v>711</v>
      </c>
      <c r="H28" s="86" t="s">
        <v>108</v>
      </c>
      <c r="I28" s="9"/>
      <c r="J28" s="385"/>
      <c r="L28" s="276"/>
      <c r="N28" s="39"/>
      <c r="P28" s="39"/>
      <c r="R28" s="39"/>
      <c r="T28" s="39"/>
    </row>
    <row r="29" spans="1:20" s="216" customFormat="1" x14ac:dyDescent="0.35">
      <c r="A29" s="221"/>
      <c r="L29" s="278"/>
    </row>
    <row r="30" spans="1:20" s="215" customFormat="1" x14ac:dyDescent="0.35">
      <c r="A30" s="217"/>
      <c r="L30" s="270"/>
    </row>
  </sheetData>
  <mergeCells count="4">
    <mergeCell ref="A7:A14"/>
    <mergeCell ref="A16:A28"/>
    <mergeCell ref="J8:J14"/>
    <mergeCell ref="J17:J28"/>
  </mergeCells>
  <hyperlinks>
    <hyperlink ref="F11" r:id="rId1"/>
    <hyperlink ref="F8" r:id="rId2"/>
  </hyperlinks>
  <pageMargins left="0.70866141732283505" right="0.70866141732283505" top="0.74803149606299202" bottom="0.74803149606299202" header="0.31496062992126" footer="0.31496062992126"/>
  <pageSetup paperSize="8" orientation="landscape" horizontalDpi="1200" verticalDpi="1200"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U13"/>
  <sheetViews>
    <sheetView tabSelected="1" zoomScale="70" zoomScaleNormal="70" workbookViewId="0">
      <selection activeCell="D10" sqref="D10:F12"/>
    </sheetView>
  </sheetViews>
  <sheetFormatPr defaultColWidth="10.5" defaultRowHeight="16.2" x14ac:dyDescent="0.35"/>
  <cols>
    <col min="1" max="1" width="14.3984375" style="213" customWidth="1"/>
    <col min="2" max="2" width="42.3984375" style="213" customWidth="1"/>
    <col min="3" max="3" width="3" style="213" customWidth="1"/>
    <col min="4" max="4" width="24" style="213" customWidth="1"/>
    <col min="5" max="5" width="3" style="213" customWidth="1"/>
    <col min="6" max="6" width="35.5" style="213" customWidth="1"/>
    <col min="7" max="7" width="3" style="213" customWidth="1"/>
    <col min="8" max="8" width="22.3984375" style="213" customWidth="1"/>
    <col min="9" max="9" width="3" style="213" customWidth="1"/>
    <col min="10" max="10" width="39.5" style="213" customWidth="1"/>
    <col min="11" max="11" width="3" style="213" customWidth="1"/>
    <col min="12" max="12" width="36.09765625" style="213"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520</v>
      </c>
    </row>
    <row r="3" spans="1:21" s="40" customFormat="1" ht="120" x14ac:dyDescent="0.3">
      <c r="A3" s="249" t="s">
        <v>521</v>
      </c>
      <c r="B3" s="57" t="s">
        <v>522</v>
      </c>
      <c r="D3" s="10" t="s">
        <v>799</v>
      </c>
      <c r="F3" s="58"/>
      <c r="H3" s="58"/>
      <c r="J3" s="49"/>
      <c r="L3" s="49"/>
      <c r="N3" s="39"/>
      <c r="P3" s="39"/>
      <c r="R3" s="39"/>
      <c r="T3" s="39"/>
    </row>
    <row r="4" spans="1:21" s="38" customFormat="1" ht="18.600000000000001" x14ac:dyDescent="0.3">
      <c r="A4" s="56"/>
      <c r="B4" s="47"/>
      <c r="D4" s="47"/>
      <c r="F4" s="47"/>
      <c r="H4" s="47"/>
      <c r="J4" s="48"/>
      <c r="L4" s="40"/>
      <c r="N4" s="48"/>
    </row>
    <row r="5" spans="1:21" s="53" customFormat="1" ht="74.400000000000006" x14ac:dyDescent="0.3">
      <c r="A5" s="51"/>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N6" s="48"/>
      <c r="P6" s="48"/>
      <c r="R6" s="48"/>
      <c r="T6" s="48"/>
    </row>
    <row r="7" spans="1:21" s="40" customFormat="1" ht="45" x14ac:dyDescent="0.3">
      <c r="A7" s="249" t="s">
        <v>118</v>
      </c>
      <c r="B7" s="57" t="s">
        <v>523</v>
      </c>
      <c r="D7" s="10" t="s">
        <v>774</v>
      </c>
      <c r="F7" s="58"/>
      <c r="H7" s="58"/>
      <c r="J7" s="49"/>
      <c r="L7" s="49"/>
      <c r="N7" s="39"/>
      <c r="O7" s="38"/>
      <c r="P7" s="39"/>
      <c r="Q7" s="38"/>
      <c r="R7" s="39"/>
      <c r="S7" s="38"/>
      <c r="T7" s="39"/>
    </row>
    <row r="8" spans="1:21" s="38" customFormat="1" ht="18.600000000000001" x14ac:dyDescent="0.3">
      <c r="A8" s="56"/>
      <c r="B8" s="47"/>
      <c r="D8" s="47"/>
      <c r="F8" s="47"/>
      <c r="H8" s="47"/>
      <c r="J8" s="48"/>
      <c r="N8" s="48"/>
      <c r="P8" s="48"/>
      <c r="R8" s="48"/>
      <c r="T8" s="48"/>
    </row>
    <row r="9" spans="1:21" s="9" customFormat="1" ht="18.600000000000001" x14ac:dyDescent="0.3">
      <c r="A9" s="14"/>
      <c r="B9" s="63" t="s">
        <v>105</v>
      </c>
      <c r="D9" s="28"/>
      <c r="F9" s="28"/>
      <c r="G9" s="38"/>
      <c r="H9" s="28"/>
      <c r="I9" s="38"/>
      <c r="K9" s="38"/>
      <c r="L9" s="40"/>
      <c r="M9" s="38"/>
      <c r="O9" s="38"/>
      <c r="Q9" s="38"/>
      <c r="S9" s="38"/>
      <c r="U9" s="38"/>
    </row>
    <row r="10" spans="1:21" s="9" customFormat="1" ht="55.8" x14ac:dyDescent="0.3">
      <c r="A10" s="14"/>
      <c r="B10" s="25" t="s">
        <v>524</v>
      </c>
      <c r="D10" s="490" t="s">
        <v>700</v>
      </c>
      <c r="E10" s="356"/>
      <c r="F10" s="451" t="s">
        <v>805</v>
      </c>
      <c r="G10" s="40"/>
      <c r="H10" s="10" t="str">
        <f>IF(F10=[2]Lists!$K$4,"&lt; Input URL to data source &gt;",IF(F10=[2]Lists!$K$5,"&lt; Reference section in EITI Report or URL &gt;",IF(F10=[2]Lists!$K$6,"&lt; Reference evidence of non-applicability &gt;","")))</f>
        <v/>
      </c>
      <c r="I10" s="40"/>
      <c r="J10" s="382"/>
      <c r="K10" s="40"/>
      <c r="L10" s="49"/>
      <c r="M10" s="40"/>
      <c r="N10" s="39"/>
      <c r="O10" s="40"/>
      <c r="P10" s="39"/>
      <c r="Q10" s="40"/>
      <c r="R10" s="39"/>
      <c r="S10" s="40"/>
      <c r="T10" s="39"/>
      <c r="U10" s="40"/>
    </row>
    <row r="11" spans="1:21" s="9" customFormat="1" ht="130.19999999999999" x14ac:dyDescent="0.3">
      <c r="A11" s="14"/>
      <c r="B11" s="25" t="s">
        <v>525</v>
      </c>
      <c r="D11" s="490" t="s">
        <v>802</v>
      </c>
      <c r="E11" s="356"/>
      <c r="F11" s="451" t="s">
        <v>806</v>
      </c>
      <c r="G11" s="38"/>
      <c r="H11" s="10" t="str">
        <f>IF(F11=[2]Lists!$K$4,"&lt; Input URL to data source &gt;",IF(F11=[2]Lists!$K$5,"&lt; Reference section in EITI Report or URL &gt;",IF(F11=[2]Lists!$K$6,"&lt; Reference evidence of non-applicability &gt;","")))</f>
        <v/>
      </c>
      <c r="I11" s="38"/>
      <c r="J11" s="384"/>
      <c r="K11" s="38"/>
      <c r="L11" s="49"/>
      <c r="M11" s="38"/>
      <c r="N11" s="39"/>
      <c r="O11" s="38"/>
      <c r="P11" s="39"/>
      <c r="Q11" s="38"/>
      <c r="R11" s="39"/>
      <c r="S11" s="38"/>
      <c r="T11" s="39"/>
      <c r="U11" s="38"/>
    </row>
    <row r="12" spans="1:21" s="9" customFormat="1" ht="186" x14ac:dyDescent="0.3">
      <c r="A12" s="14"/>
      <c r="B12" s="25" t="s">
        <v>526</v>
      </c>
      <c r="D12" s="490" t="s">
        <v>700</v>
      </c>
      <c r="E12" s="356"/>
      <c r="F12" s="451" t="s">
        <v>807</v>
      </c>
      <c r="G12" s="40"/>
      <c r="H12" s="10" t="str">
        <f>IF(F12=[2]Lists!$K$4,"&lt; Input URL to data source &gt;",IF(F12=[2]Lists!$K$5,"&lt; Reference section in EITI Report or URL &gt;",IF(F12=[2]Lists!$K$6,"&lt; Reference evidence of non-applicability &gt;","")))</f>
        <v/>
      </c>
      <c r="I12" s="40"/>
      <c r="J12" s="385"/>
      <c r="K12" s="40"/>
      <c r="L12" s="49"/>
      <c r="M12" s="40"/>
      <c r="N12" s="39"/>
      <c r="O12" s="40"/>
      <c r="P12" s="39"/>
      <c r="Q12" s="40"/>
      <c r="R12" s="39"/>
      <c r="S12" s="40"/>
      <c r="T12" s="39"/>
      <c r="U12" s="40"/>
    </row>
    <row r="13" spans="1:21" s="215" customFormat="1" x14ac:dyDescent="0.35">
      <c r="A13" s="214"/>
    </row>
  </sheetData>
  <mergeCells count="1">
    <mergeCell ref="J10:J12"/>
  </mergeCells>
  <pageMargins left="0.7" right="0.7" top="0.75" bottom="0.75" header="0.3" footer="0.3"/>
  <pageSetup paperSize="8"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58"/>
  <sheetViews>
    <sheetView zoomScale="67" zoomScaleNormal="67" workbookViewId="0">
      <selection activeCell="D10" sqref="D10:F50"/>
    </sheetView>
  </sheetViews>
  <sheetFormatPr defaultColWidth="10.5" defaultRowHeight="16.2" x14ac:dyDescent="0.35"/>
  <cols>
    <col min="1" max="1" width="13" style="218" customWidth="1"/>
    <col min="2" max="2" width="69" style="224" customWidth="1"/>
    <col min="3" max="3" width="3.5" style="213" customWidth="1"/>
    <col min="4" max="4" width="29" style="213" customWidth="1"/>
    <col min="5" max="5" width="3.5" style="213" customWidth="1"/>
    <col min="6" max="6" width="20.5" style="213" customWidth="1"/>
    <col min="7" max="7" width="3.5" style="213" customWidth="1"/>
    <col min="8" max="8" width="20.5" style="213" customWidth="1"/>
    <col min="9" max="9" width="3.5" style="213" customWidth="1"/>
    <col min="10" max="10" width="25.8984375" style="213" customWidth="1"/>
    <col min="11" max="11" width="3" style="213" customWidth="1"/>
    <col min="12" max="12" width="36.09765625" style="275" customWidth="1"/>
    <col min="13" max="13" width="4.09765625"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26" t="s">
        <v>115</v>
      </c>
    </row>
    <row r="2" spans="1:21" ht="18.600000000000001" x14ac:dyDescent="0.4">
      <c r="B2" s="326"/>
      <c r="C2" s="327"/>
      <c r="D2" s="327"/>
      <c r="E2" s="327"/>
      <c r="F2" s="327"/>
      <c r="G2" s="327"/>
      <c r="H2" s="327"/>
      <c r="I2" s="327"/>
      <c r="J2" s="327"/>
    </row>
    <row r="3" spans="1:21" s="40" customFormat="1" ht="111.6" x14ac:dyDescent="0.3">
      <c r="A3" s="249" t="s">
        <v>116</v>
      </c>
      <c r="B3" s="328" t="s">
        <v>117</v>
      </c>
      <c r="C3" s="329"/>
      <c r="D3" s="330" t="s">
        <v>793</v>
      </c>
      <c r="E3" s="329"/>
      <c r="F3" s="331"/>
      <c r="G3" s="329"/>
      <c r="H3" s="331"/>
      <c r="I3" s="329"/>
      <c r="J3" s="332"/>
      <c r="L3" s="276"/>
      <c r="N3" s="39"/>
      <c r="P3" s="39"/>
      <c r="R3" s="39"/>
      <c r="T3" s="39"/>
    </row>
    <row r="4" spans="1:21" s="38" customFormat="1" ht="18.600000000000001" x14ac:dyDescent="0.3">
      <c r="A4" s="68"/>
      <c r="B4" s="319"/>
      <c r="C4" s="320"/>
      <c r="D4" s="319"/>
      <c r="E4" s="320"/>
      <c r="F4" s="319"/>
      <c r="G4" s="320"/>
      <c r="H4" s="319"/>
      <c r="I4" s="320"/>
      <c r="J4" s="321"/>
      <c r="L4" s="40"/>
      <c r="M4" s="40"/>
      <c r="N4" s="48"/>
      <c r="P4" s="48"/>
      <c r="R4" s="48"/>
      <c r="T4" s="48"/>
    </row>
    <row r="5" spans="1:21" s="45" customFormat="1" ht="130.19999999999999" x14ac:dyDescent="0.3">
      <c r="A5" s="82"/>
      <c r="B5" s="322" t="s">
        <v>94</v>
      </c>
      <c r="C5" s="323"/>
      <c r="D5" s="322" t="s">
        <v>95</v>
      </c>
      <c r="E5" s="323"/>
      <c r="F5" s="322" t="s">
        <v>96</v>
      </c>
      <c r="G5" s="323"/>
      <c r="H5" s="322" t="s">
        <v>97</v>
      </c>
      <c r="I5" s="324"/>
      <c r="J5" s="325" t="s">
        <v>98</v>
      </c>
      <c r="L5" s="46" t="s">
        <v>99</v>
      </c>
      <c r="N5" s="46" t="s">
        <v>100</v>
      </c>
      <c r="P5" s="46" t="s">
        <v>101</v>
      </c>
      <c r="R5" s="46" t="s">
        <v>102</v>
      </c>
      <c r="T5" s="46" t="s">
        <v>103</v>
      </c>
    </row>
    <row r="6" spans="1:21" s="38" customFormat="1" ht="18.600000000000001" x14ac:dyDescent="0.3">
      <c r="A6" s="68"/>
      <c r="B6" s="319"/>
      <c r="C6" s="320"/>
      <c r="D6" s="319"/>
      <c r="E6" s="320"/>
      <c r="F6" s="319"/>
      <c r="G6" s="320"/>
      <c r="H6" s="319"/>
      <c r="I6" s="320"/>
      <c r="J6" s="321"/>
      <c r="L6" s="277"/>
      <c r="N6" s="48"/>
      <c r="P6" s="48"/>
      <c r="R6" s="48"/>
      <c r="T6" s="48"/>
    </row>
    <row r="7" spans="1:21" s="40" customFormat="1" ht="45" x14ac:dyDescent="0.3">
      <c r="A7" s="249" t="s">
        <v>118</v>
      </c>
      <c r="B7" s="333" t="s">
        <v>119</v>
      </c>
      <c r="C7" s="329"/>
      <c r="D7" s="330" t="s">
        <v>61</v>
      </c>
      <c r="E7" s="329"/>
      <c r="F7" s="331"/>
      <c r="G7" s="329"/>
      <c r="H7" s="331"/>
      <c r="I7" s="329"/>
      <c r="J7" s="332"/>
      <c r="L7" s="276"/>
      <c r="M7" s="18"/>
      <c r="N7" s="39"/>
      <c r="P7" s="39"/>
    </row>
    <row r="8" spans="1:21" s="38" customFormat="1" ht="18.600000000000001" x14ac:dyDescent="0.3">
      <c r="A8" s="68"/>
      <c r="B8" s="319"/>
      <c r="C8" s="320"/>
      <c r="D8" s="319"/>
      <c r="E8" s="320"/>
      <c r="F8" s="319"/>
      <c r="G8" s="320"/>
      <c r="H8" s="319"/>
      <c r="I8" s="320"/>
      <c r="J8" s="321"/>
      <c r="L8" s="277"/>
      <c r="N8" s="48"/>
      <c r="P8" s="48"/>
    </row>
    <row r="9" spans="1:21" s="18" customFormat="1" ht="18.600000000000001" x14ac:dyDescent="0.3">
      <c r="A9" s="386" t="s">
        <v>104</v>
      </c>
      <c r="B9" s="334" t="s">
        <v>105</v>
      </c>
      <c r="C9" s="335"/>
      <c r="D9" s="336"/>
      <c r="E9" s="335"/>
      <c r="F9" s="336"/>
      <c r="G9" s="335"/>
      <c r="H9" s="336"/>
      <c r="I9" s="335"/>
      <c r="J9" s="335"/>
      <c r="L9" s="40"/>
      <c r="M9" s="40"/>
      <c r="N9" s="39"/>
      <c r="O9" s="38"/>
      <c r="P9" s="39"/>
      <c r="Q9" s="38"/>
      <c r="R9" s="39"/>
      <c r="S9" s="38"/>
      <c r="T9" s="39"/>
    </row>
    <row r="10" spans="1:21" s="18" customFormat="1" ht="18.600000000000001" x14ac:dyDescent="0.3">
      <c r="A10" s="386"/>
      <c r="B10" s="337" t="s">
        <v>121</v>
      </c>
      <c r="C10" s="335"/>
      <c r="D10" s="450" t="s">
        <v>734</v>
      </c>
      <c r="E10" s="335"/>
      <c r="F10" s="451" t="s">
        <v>733</v>
      </c>
      <c r="G10" s="335"/>
      <c r="H10" s="330"/>
      <c r="I10" s="335"/>
      <c r="J10" s="388"/>
      <c r="K10" s="38"/>
      <c r="L10" s="276"/>
      <c r="M10" s="38"/>
      <c r="N10" s="39"/>
      <c r="O10" s="38"/>
      <c r="P10" s="39"/>
      <c r="Q10" s="38"/>
      <c r="R10" s="39"/>
      <c r="S10" s="38"/>
      <c r="T10" s="39"/>
      <c r="U10" s="38"/>
    </row>
    <row r="11" spans="1:21" s="18" customFormat="1" ht="18.600000000000001" x14ac:dyDescent="0.3">
      <c r="A11" s="387"/>
      <c r="B11" s="334" t="s">
        <v>122</v>
      </c>
      <c r="C11" s="335"/>
      <c r="D11" s="450" t="s">
        <v>642</v>
      </c>
      <c r="E11" s="335"/>
      <c r="F11" s="451" t="s">
        <v>733</v>
      </c>
      <c r="G11" s="335"/>
      <c r="H11" s="338" t="s">
        <v>545</v>
      </c>
      <c r="I11" s="335"/>
      <c r="J11" s="389"/>
      <c r="K11" s="40"/>
      <c r="L11" s="276"/>
      <c r="N11" s="39"/>
      <c r="O11" s="40"/>
      <c r="P11" s="39"/>
      <c r="Q11" s="40"/>
      <c r="R11" s="39"/>
      <c r="S11" s="40"/>
      <c r="T11" s="39"/>
      <c r="U11" s="40"/>
    </row>
    <row r="12" spans="1:21" s="18" customFormat="1" ht="18.600000000000001" x14ac:dyDescent="0.3">
      <c r="A12" s="387"/>
      <c r="B12" s="334" t="s">
        <v>123</v>
      </c>
      <c r="C12" s="335"/>
      <c r="D12" s="450" t="s">
        <v>642</v>
      </c>
      <c r="E12" s="335"/>
      <c r="F12" s="451" t="s">
        <v>733</v>
      </c>
      <c r="G12" s="335"/>
      <c r="H12" s="338" t="s">
        <v>546</v>
      </c>
      <c r="I12" s="335"/>
      <c r="J12" s="389"/>
      <c r="K12" s="38"/>
      <c r="L12" s="276"/>
      <c r="N12" s="39"/>
      <c r="O12" s="38"/>
      <c r="P12" s="39"/>
      <c r="Q12" s="38"/>
      <c r="R12" s="39"/>
      <c r="S12" s="38"/>
      <c r="T12" s="39"/>
      <c r="U12" s="38"/>
    </row>
    <row r="13" spans="1:21" s="18" customFormat="1" ht="45" x14ac:dyDescent="0.3">
      <c r="A13" s="387"/>
      <c r="B13" s="339" t="s">
        <v>124</v>
      </c>
      <c r="C13" s="335"/>
      <c r="D13" s="452" t="s">
        <v>346</v>
      </c>
      <c r="E13" s="335"/>
      <c r="F13" s="451" t="s">
        <v>733</v>
      </c>
      <c r="G13" s="335"/>
      <c r="H13" s="338" t="s">
        <v>108</v>
      </c>
      <c r="I13" s="335"/>
      <c r="J13" s="389"/>
      <c r="L13" s="276" t="s">
        <v>548</v>
      </c>
      <c r="N13" s="39"/>
      <c r="P13" s="39"/>
      <c r="R13" s="39"/>
      <c r="T13" s="39"/>
    </row>
    <row r="14" spans="1:21" s="18" customFormat="1" ht="60" x14ac:dyDescent="0.35">
      <c r="A14" s="387"/>
      <c r="B14" s="337" t="s">
        <v>125</v>
      </c>
      <c r="C14" s="335"/>
      <c r="D14" s="450" t="s">
        <v>642</v>
      </c>
      <c r="E14" s="335"/>
      <c r="F14" s="451" t="s">
        <v>733</v>
      </c>
      <c r="G14" s="335"/>
      <c r="H14" s="338" t="s">
        <v>546</v>
      </c>
      <c r="I14" s="335"/>
      <c r="J14" s="389"/>
      <c r="L14" s="276" t="s">
        <v>547</v>
      </c>
      <c r="M14" s="216"/>
      <c r="N14" s="39"/>
      <c r="P14" s="39"/>
      <c r="R14" s="39"/>
      <c r="T14" s="39"/>
    </row>
    <row r="15" spans="1:21" s="18" customFormat="1" ht="60" x14ac:dyDescent="0.35">
      <c r="A15" s="387"/>
      <c r="B15" s="339" t="s">
        <v>126</v>
      </c>
      <c r="C15" s="335"/>
      <c r="D15" s="452" t="s">
        <v>296</v>
      </c>
      <c r="E15" s="335"/>
      <c r="F15" s="451" t="s">
        <v>296</v>
      </c>
      <c r="G15" s="335"/>
      <c r="H15" s="338" t="s">
        <v>108</v>
      </c>
      <c r="I15" s="335"/>
      <c r="J15" s="389"/>
      <c r="L15" s="276" t="s">
        <v>549</v>
      </c>
      <c r="M15" s="216"/>
      <c r="N15" s="39"/>
      <c r="P15" s="39"/>
      <c r="R15" s="39"/>
      <c r="T15" s="39"/>
    </row>
    <row r="16" spans="1:21" s="18" customFormat="1" ht="60" x14ac:dyDescent="0.35">
      <c r="A16" s="387"/>
      <c r="B16" s="334" t="s">
        <v>127</v>
      </c>
      <c r="C16" s="335"/>
      <c r="D16" s="452" t="s">
        <v>296</v>
      </c>
      <c r="E16" s="335"/>
      <c r="F16" s="451" t="s">
        <v>296</v>
      </c>
      <c r="G16" s="335"/>
      <c r="H16" s="338" t="s">
        <v>108</v>
      </c>
      <c r="I16" s="335"/>
      <c r="J16" s="389"/>
      <c r="K16" s="216"/>
      <c r="L16" s="276" t="s">
        <v>550</v>
      </c>
      <c r="M16" s="216"/>
      <c r="N16" s="39"/>
      <c r="O16" s="216"/>
      <c r="P16" s="39"/>
      <c r="Q16" s="216"/>
      <c r="R16" s="39"/>
      <c r="S16" s="216"/>
      <c r="T16" s="39"/>
      <c r="U16" s="216"/>
    </row>
    <row r="17" spans="1:21" s="18" customFormat="1" ht="37.200000000000003" x14ac:dyDescent="0.35">
      <c r="A17" s="387"/>
      <c r="B17" s="334" t="s">
        <v>123</v>
      </c>
      <c r="C17" s="335"/>
      <c r="D17" s="452" t="s">
        <v>296</v>
      </c>
      <c r="E17" s="335"/>
      <c r="F17" s="451" t="s">
        <v>296</v>
      </c>
      <c r="G17" s="335"/>
      <c r="H17" s="338" t="s">
        <v>108</v>
      </c>
      <c r="I17" s="335"/>
      <c r="J17" s="389"/>
      <c r="K17" s="216"/>
      <c r="L17" s="276"/>
      <c r="M17" s="216"/>
      <c r="N17" s="39"/>
      <c r="O17" s="216"/>
      <c r="P17" s="39"/>
      <c r="Q17" s="216"/>
      <c r="R17" s="39"/>
      <c r="S17" s="216"/>
      <c r="T17" s="39"/>
      <c r="U17" s="216"/>
    </row>
    <row r="18" spans="1:21" s="18" customFormat="1" ht="45" x14ac:dyDescent="0.35">
      <c r="A18" s="387"/>
      <c r="B18" s="339" t="s">
        <v>128</v>
      </c>
      <c r="C18" s="335"/>
      <c r="D18" s="452" t="s">
        <v>296</v>
      </c>
      <c r="E18" s="335"/>
      <c r="F18" s="451" t="s">
        <v>296</v>
      </c>
      <c r="G18" s="335"/>
      <c r="H18" s="338" t="s">
        <v>108</v>
      </c>
      <c r="I18" s="335"/>
      <c r="J18" s="389"/>
      <c r="K18" s="216"/>
      <c r="L18" s="276" t="s">
        <v>551</v>
      </c>
      <c r="M18" s="216"/>
      <c r="N18" s="39"/>
      <c r="O18" s="216"/>
      <c r="P18" s="39"/>
      <c r="Q18" s="216"/>
      <c r="R18" s="39"/>
      <c r="S18" s="216"/>
      <c r="T18" s="39"/>
      <c r="U18" s="216"/>
    </row>
    <row r="19" spans="1:21" s="18" customFormat="1" ht="45" x14ac:dyDescent="0.35">
      <c r="A19" s="387"/>
      <c r="B19" s="334" t="s">
        <v>129</v>
      </c>
      <c r="C19" s="335"/>
      <c r="D19" s="452" t="s">
        <v>296</v>
      </c>
      <c r="E19" s="335"/>
      <c r="F19" s="451" t="s">
        <v>296</v>
      </c>
      <c r="G19" s="335"/>
      <c r="H19" s="338" t="s">
        <v>108</v>
      </c>
      <c r="I19" s="335"/>
      <c r="J19" s="390"/>
      <c r="K19" s="216"/>
      <c r="L19" s="276" t="s">
        <v>552</v>
      </c>
      <c r="M19" s="216"/>
      <c r="N19" s="39"/>
      <c r="O19" s="216"/>
      <c r="P19" s="39"/>
      <c r="Q19" s="216"/>
      <c r="R19" s="39"/>
      <c r="S19" s="216"/>
      <c r="T19" s="39"/>
      <c r="U19" s="216"/>
    </row>
    <row r="20" spans="1:21" s="227" customFormat="1" ht="51" customHeight="1" x14ac:dyDescent="0.35">
      <c r="A20" s="228"/>
      <c r="B20" s="337" t="s">
        <v>130</v>
      </c>
      <c r="C20" s="337"/>
      <c r="D20" s="337"/>
      <c r="E20" s="337"/>
      <c r="F20" s="337"/>
      <c r="G20" s="337"/>
      <c r="H20" s="337"/>
      <c r="I20" s="337"/>
      <c r="J20" s="337"/>
      <c r="K20" s="216"/>
      <c r="L20" s="278"/>
      <c r="M20" s="216"/>
      <c r="N20" s="9"/>
      <c r="O20" s="216"/>
      <c r="P20" s="9"/>
      <c r="Q20" s="216"/>
      <c r="R20" s="9"/>
      <c r="S20" s="216"/>
      <c r="T20" s="9"/>
      <c r="U20" s="216"/>
    </row>
    <row r="21" spans="1:21" s="227" customFormat="1" ht="18.600000000000001" x14ac:dyDescent="0.35">
      <c r="A21" s="386" t="s">
        <v>114</v>
      </c>
      <c r="B21" s="334" t="s">
        <v>105</v>
      </c>
      <c r="C21" s="335"/>
      <c r="D21" s="453"/>
      <c r="E21" s="335"/>
      <c r="F21" s="453"/>
      <c r="G21" s="335"/>
      <c r="H21" s="336"/>
      <c r="I21" s="335"/>
      <c r="J21" s="340"/>
      <c r="K21" s="216"/>
      <c r="L21" s="276"/>
      <c r="M21" s="216"/>
      <c r="N21" s="39"/>
      <c r="O21" s="216"/>
      <c r="P21" s="39"/>
      <c r="Q21" s="216"/>
      <c r="R21" s="39"/>
      <c r="S21" s="216"/>
      <c r="T21" s="39"/>
      <c r="U21" s="216"/>
    </row>
    <row r="22" spans="1:21" s="227" customFormat="1" ht="60" x14ac:dyDescent="0.35">
      <c r="A22" s="386"/>
      <c r="B22" s="337" t="s">
        <v>121</v>
      </c>
      <c r="C22" s="335"/>
      <c r="D22" s="452" t="s">
        <v>726</v>
      </c>
      <c r="E22" s="335"/>
      <c r="F22" s="452"/>
      <c r="G22" s="335"/>
      <c r="H22" s="338" t="s">
        <v>555</v>
      </c>
      <c r="I22" s="335"/>
      <c r="J22" s="340"/>
      <c r="K22" s="216"/>
      <c r="L22" s="276" t="s">
        <v>556</v>
      </c>
      <c r="M22" s="216"/>
      <c r="N22" s="39"/>
      <c r="O22" s="216"/>
      <c r="P22" s="39"/>
      <c r="Q22" s="216"/>
      <c r="R22" s="39"/>
      <c r="S22" s="216"/>
      <c r="T22" s="39"/>
      <c r="U22" s="216"/>
    </row>
    <row r="23" spans="1:21" s="227" customFormat="1" ht="120" x14ac:dyDescent="0.35">
      <c r="A23" s="387"/>
      <c r="B23" s="334" t="s">
        <v>122</v>
      </c>
      <c r="C23" s="335"/>
      <c r="D23" s="452" t="s">
        <v>726</v>
      </c>
      <c r="E23" s="335"/>
      <c r="F23" s="451" t="s">
        <v>733</v>
      </c>
      <c r="G23" s="335"/>
      <c r="H23" s="338" t="s">
        <v>554</v>
      </c>
      <c r="I23" s="335"/>
      <c r="J23" s="340"/>
      <c r="K23" s="216"/>
      <c r="L23" s="291" t="s">
        <v>718</v>
      </c>
      <c r="M23" s="222"/>
      <c r="N23" s="39"/>
      <c r="O23" s="216"/>
      <c r="P23" s="39"/>
      <c r="Q23" s="216"/>
      <c r="R23" s="39"/>
      <c r="S23" s="216"/>
      <c r="T23" s="39"/>
      <c r="U23" s="216"/>
    </row>
    <row r="24" spans="1:21" s="227" customFormat="1" ht="45" x14ac:dyDescent="0.35">
      <c r="A24" s="387"/>
      <c r="B24" s="334" t="s">
        <v>123</v>
      </c>
      <c r="C24" s="335"/>
      <c r="D24" s="452" t="s">
        <v>733</v>
      </c>
      <c r="E24" s="335"/>
      <c r="F24" s="451" t="s">
        <v>733</v>
      </c>
      <c r="G24" s="335"/>
      <c r="H24" s="338"/>
      <c r="I24" s="335"/>
      <c r="J24" s="340"/>
      <c r="K24" s="216"/>
      <c r="L24" s="276" t="s">
        <v>557</v>
      </c>
      <c r="M24" s="213"/>
      <c r="N24" s="39"/>
      <c r="O24" s="216"/>
      <c r="P24" s="39"/>
      <c r="Q24" s="216"/>
      <c r="R24" s="39"/>
      <c r="S24" s="216"/>
      <c r="T24" s="39"/>
      <c r="U24" s="216"/>
    </row>
    <row r="25" spans="1:21" s="227" customFormat="1" ht="45" x14ac:dyDescent="0.35">
      <c r="A25" s="387"/>
      <c r="B25" s="339" t="s">
        <v>124</v>
      </c>
      <c r="C25" s="335"/>
      <c r="D25" s="452" t="s">
        <v>346</v>
      </c>
      <c r="E25" s="335"/>
      <c r="F25" s="451" t="s">
        <v>745</v>
      </c>
      <c r="G25" s="335"/>
      <c r="H25" s="338" t="s">
        <v>108</v>
      </c>
      <c r="I25" s="335"/>
      <c r="J25" s="340"/>
      <c r="K25" s="216"/>
      <c r="L25" s="276" t="s">
        <v>551</v>
      </c>
      <c r="M25" s="213"/>
      <c r="N25" s="39"/>
      <c r="O25" s="216"/>
      <c r="P25" s="39"/>
      <c r="Q25" s="216"/>
      <c r="R25" s="39"/>
      <c r="S25" s="216"/>
      <c r="T25" s="39"/>
      <c r="U25" s="216"/>
    </row>
    <row r="26" spans="1:21" s="227" customFormat="1" ht="37.200000000000003" x14ac:dyDescent="0.35">
      <c r="A26" s="387"/>
      <c r="B26" s="337" t="s">
        <v>125</v>
      </c>
      <c r="C26" s="335"/>
      <c r="D26" s="452" t="s">
        <v>346</v>
      </c>
      <c r="E26" s="335"/>
      <c r="F26" s="451" t="s">
        <v>745</v>
      </c>
      <c r="G26" s="335"/>
      <c r="H26" s="338" t="s">
        <v>108</v>
      </c>
      <c r="I26" s="335"/>
      <c r="J26" s="340"/>
      <c r="K26" s="216"/>
      <c r="L26" s="276" t="s">
        <v>558</v>
      </c>
      <c r="M26" s="213"/>
      <c r="N26" s="39"/>
      <c r="O26" s="216"/>
      <c r="P26" s="39"/>
      <c r="Q26" s="216"/>
      <c r="R26" s="39"/>
      <c r="S26" s="216"/>
      <c r="T26" s="39"/>
      <c r="U26" s="216"/>
    </row>
    <row r="27" spans="1:21" s="227" customFormat="1" ht="37.200000000000003" x14ac:dyDescent="0.35">
      <c r="A27" s="387"/>
      <c r="B27" s="339" t="s">
        <v>126</v>
      </c>
      <c r="C27" s="335"/>
      <c r="D27" s="452" t="s">
        <v>346</v>
      </c>
      <c r="E27" s="335"/>
      <c r="F27" s="451" t="s">
        <v>745</v>
      </c>
      <c r="G27" s="335"/>
      <c r="H27" s="338" t="s">
        <v>108</v>
      </c>
      <c r="I27" s="335"/>
      <c r="J27" s="340"/>
      <c r="K27" s="216"/>
      <c r="L27" s="276" t="s">
        <v>559</v>
      </c>
      <c r="M27" s="213"/>
      <c r="N27" s="39"/>
      <c r="O27" s="216"/>
      <c r="P27" s="39"/>
      <c r="Q27" s="216"/>
      <c r="R27" s="39"/>
      <c r="S27" s="216"/>
      <c r="T27" s="39"/>
      <c r="U27" s="216"/>
    </row>
    <row r="28" spans="1:21" s="227" customFormat="1" ht="45" x14ac:dyDescent="0.35">
      <c r="A28" s="387"/>
      <c r="B28" s="334" t="s">
        <v>127</v>
      </c>
      <c r="C28" s="335"/>
      <c r="D28" s="452" t="s">
        <v>346</v>
      </c>
      <c r="E28" s="335"/>
      <c r="F28" s="451" t="s">
        <v>745</v>
      </c>
      <c r="G28" s="335"/>
      <c r="H28" s="338" t="s">
        <v>108</v>
      </c>
      <c r="I28" s="335"/>
      <c r="J28" s="340"/>
      <c r="K28" s="216"/>
      <c r="L28" s="276" t="s">
        <v>552</v>
      </c>
      <c r="M28" s="213"/>
      <c r="N28" s="39"/>
      <c r="O28" s="216"/>
      <c r="P28" s="39"/>
      <c r="Q28" s="216"/>
      <c r="R28" s="39"/>
      <c r="S28" s="216"/>
      <c r="T28" s="39"/>
      <c r="U28" s="216"/>
    </row>
    <row r="29" spans="1:21" s="227" customFormat="1" ht="45" x14ac:dyDescent="0.35">
      <c r="A29" s="387"/>
      <c r="B29" s="334" t="s">
        <v>123</v>
      </c>
      <c r="C29" s="335"/>
      <c r="D29" s="452" t="s">
        <v>346</v>
      </c>
      <c r="E29" s="335"/>
      <c r="F29" s="451" t="s">
        <v>745</v>
      </c>
      <c r="G29" s="335"/>
      <c r="H29" s="338" t="s">
        <v>108</v>
      </c>
      <c r="I29" s="335"/>
      <c r="J29" s="340"/>
      <c r="K29" s="216"/>
      <c r="L29" s="276" t="s">
        <v>560</v>
      </c>
      <c r="M29" s="213"/>
      <c r="N29" s="39"/>
      <c r="O29" s="216"/>
      <c r="P29" s="39"/>
      <c r="Q29" s="216"/>
      <c r="R29" s="39"/>
      <c r="S29" s="216"/>
      <c r="T29" s="39"/>
      <c r="U29" s="216"/>
    </row>
    <row r="30" spans="1:21" s="227" customFormat="1" ht="45" x14ac:dyDescent="0.35">
      <c r="A30" s="387"/>
      <c r="B30" s="339" t="s">
        <v>128</v>
      </c>
      <c r="C30" s="335"/>
      <c r="D30" s="452" t="s">
        <v>346</v>
      </c>
      <c r="E30" s="335"/>
      <c r="F30" s="451" t="s">
        <v>745</v>
      </c>
      <c r="G30" s="335"/>
      <c r="H30" s="338" t="s">
        <v>108</v>
      </c>
      <c r="I30" s="335"/>
      <c r="J30" s="340"/>
      <c r="K30" s="216"/>
      <c r="L30" s="276" t="s">
        <v>551</v>
      </c>
      <c r="M30" s="213"/>
      <c r="N30" s="39"/>
      <c r="O30" s="216"/>
      <c r="P30" s="39"/>
      <c r="Q30" s="216"/>
      <c r="R30" s="39"/>
      <c r="S30" s="216"/>
      <c r="T30" s="39"/>
      <c r="U30" s="216"/>
    </row>
    <row r="31" spans="1:21" s="227" customFormat="1" ht="18.600000000000001" x14ac:dyDescent="0.35">
      <c r="A31" s="387"/>
      <c r="B31" s="334" t="s">
        <v>129</v>
      </c>
      <c r="C31" s="335"/>
      <c r="D31" s="452" t="s">
        <v>726</v>
      </c>
      <c r="E31" s="335"/>
      <c r="F31" s="451" t="s">
        <v>733</v>
      </c>
      <c r="G31" s="335"/>
      <c r="H31" s="338" t="s">
        <v>554</v>
      </c>
      <c r="I31" s="335"/>
      <c r="J31" s="340"/>
      <c r="K31" s="216"/>
      <c r="L31" s="276"/>
      <c r="M31" s="213"/>
      <c r="N31" s="39"/>
      <c r="O31" s="216"/>
      <c r="P31" s="39"/>
      <c r="Q31" s="216"/>
      <c r="R31" s="39"/>
      <c r="S31" s="216"/>
      <c r="T31" s="39"/>
      <c r="U31" s="216"/>
    </row>
    <row r="32" spans="1:21" s="227" customFormat="1" ht="97.2" x14ac:dyDescent="0.35">
      <c r="A32" s="387"/>
      <c r="B32" s="334"/>
      <c r="C32" s="335"/>
      <c r="D32" s="452"/>
      <c r="E32" s="335"/>
      <c r="F32" s="451"/>
      <c r="G32" s="335"/>
      <c r="H32" s="338"/>
      <c r="I32" s="335"/>
      <c r="J32" s="340"/>
      <c r="K32" s="216"/>
      <c r="L32" s="267" t="s">
        <v>553</v>
      </c>
      <c r="M32" s="213"/>
      <c r="N32" s="39"/>
      <c r="O32" s="216"/>
      <c r="P32" s="39"/>
      <c r="Q32" s="216"/>
      <c r="R32" s="39"/>
      <c r="S32" s="216"/>
      <c r="T32" s="39"/>
      <c r="U32" s="216"/>
    </row>
    <row r="33" spans="1:21" s="227" customFormat="1" ht="35.25" customHeight="1" x14ac:dyDescent="0.35">
      <c r="A33" s="228"/>
      <c r="B33" s="337" t="s">
        <v>130</v>
      </c>
      <c r="C33" s="337"/>
      <c r="D33" s="337"/>
      <c r="E33" s="337"/>
      <c r="F33" s="337"/>
      <c r="G33" s="337"/>
      <c r="H33" s="337"/>
      <c r="I33" s="337"/>
      <c r="J33" s="337"/>
      <c r="K33" s="216"/>
      <c r="L33" s="275"/>
      <c r="M33" s="213"/>
      <c r="N33" s="216"/>
      <c r="O33" s="216"/>
      <c r="P33" s="216"/>
      <c r="Q33" s="216"/>
      <c r="R33" s="216"/>
      <c r="S33" s="216"/>
      <c r="T33" s="216"/>
      <c r="U33" s="216"/>
    </row>
    <row r="34" spans="1:21" s="215" customFormat="1" ht="18.600000000000001" x14ac:dyDescent="0.4">
      <c r="A34" s="217"/>
      <c r="B34" s="341"/>
      <c r="C34" s="342"/>
      <c r="D34" s="342"/>
      <c r="E34" s="342"/>
      <c r="F34" s="342"/>
      <c r="G34" s="342"/>
      <c r="H34" s="342"/>
      <c r="I34" s="342"/>
      <c r="J34" s="342"/>
      <c r="L34" s="275"/>
      <c r="M34" s="213"/>
    </row>
    <row r="35" spans="1:21" ht="18.600000000000001" x14ac:dyDescent="0.4">
      <c r="A35" s="391"/>
      <c r="B35" s="343"/>
      <c r="C35" s="344"/>
      <c r="D35" s="454"/>
      <c r="E35" s="344"/>
      <c r="F35" s="454"/>
      <c r="G35" s="344"/>
      <c r="H35" s="345"/>
      <c r="I35" s="344"/>
      <c r="J35" s="327"/>
    </row>
    <row r="36" spans="1:21" ht="18.600000000000001" x14ac:dyDescent="0.4">
      <c r="A36" s="391"/>
      <c r="B36" s="346"/>
      <c r="C36" s="344"/>
      <c r="D36" s="454"/>
      <c r="E36" s="344"/>
      <c r="F36" s="454"/>
      <c r="G36" s="344"/>
      <c r="H36" s="345"/>
      <c r="I36" s="344"/>
      <c r="J36" s="327"/>
    </row>
    <row r="37" spans="1:21" ht="18.600000000000001" x14ac:dyDescent="0.4">
      <c r="A37" s="392"/>
      <c r="B37" s="343"/>
      <c r="C37" s="344"/>
      <c r="D37" s="454"/>
      <c r="E37" s="344"/>
      <c r="F37" s="455"/>
      <c r="G37" s="344"/>
      <c r="H37" s="347"/>
      <c r="I37" s="344"/>
      <c r="J37" s="327"/>
    </row>
    <row r="38" spans="1:21" ht="18.600000000000001" x14ac:dyDescent="0.4">
      <c r="A38" s="392"/>
      <c r="B38" s="343"/>
      <c r="C38" s="344"/>
      <c r="D38" s="454"/>
      <c r="E38" s="344"/>
      <c r="F38" s="455"/>
      <c r="G38" s="344"/>
      <c r="H38" s="347"/>
      <c r="I38" s="344"/>
      <c r="J38" s="327"/>
    </row>
    <row r="39" spans="1:21" ht="18.600000000000001" x14ac:dyDescent="0.4">
      <c r="A39" s="392"/>
      <c r="B39" s="348"/>
      <c r="C39" s="344"/>
      <c r="D39" s="454"/>
      <c r="E39" s="344"/>
      <c r="F39" s="455"/>
      <c r="G39" s="344"/>
      <c r="H39" s="347"/>
      <c r="I39" s="344"/>
      <c r="J39" s="327"/>
    </row>
    <row r="40" spans="1:21" ht="18.600000000000001" x14ac:dyDescent="0.4">
      <c r="A40" s="392"/>
      <c r="B40" s="346"/>
      <c r="C40" s="344"/>
      <c r="D40" s="454"/>
      <c r="E40" s="344"/>
      <c r="F40" s="455"/>
      <c r="G40" s="344"/>
      <c r="H40" s="347"/>
      <c r="I40" s="344"/>
      <c r="J40" s="327"/>
    </row>
    <row r="41" spans="1:21" ht="18.600000000000001" x14ac:dyDescent="0.4">
      <c r="A41" s="392"/>
      <c r="B41" s="348"/>
      <c r="C41" s="344"/>
      <c r="D41" s="454"/>
      <c r="E41" s="344"/>
      <c r="F41" s="455"/>
      <c r="G41" s="344"/>
      <c r="H41" s="347"/>
      <c r="I41" s="344"/>
      <c r="J41" s="327"/>
    </row>
    <row r="42" spans="1:21" ht="18.600000000000001" x14ac:dyDescent="0.4">
      <c r="A42" s="392"/>
      <c r="B42" s="343"/>
      <c r="C42" s="344"/>
      <c r="D42" s="454"/>
      <c r="E42" s="344"/>
      <c r="F42" s="455"/>
      <c r="G42" s="344"/>
      <c r="H42" s="347"/>
      <c r="I42" s="344"/>
      <c r="J42" s="327"/>
    </row>
    <row r="43" spans="1:21" ht="18.600000000000001" x14ac:dyDescent="0.4">
      <c r="A43" s="392"/>
      <c r="B43" s="343"/>
      <c r="C43" s="344"/>
      <c r="D43" s="454"/>
      <c r="E43" s="344"/>
      <c r="F43" s="455"/>
      <c r="G43" s="344"/>
      <c r="H43" s="347"/>
      <c r="I43" s="344"/>
      <c r="J43" s="327"/>
    </row>
    <row r="44" spans="1:21" ht="18.600000000000001" x14ac:dyDescent="0.4">
      <c r="A44" s="392"/>
      <c r="B44" s="348"/>
      <c r="C44" s="344"/>
      <c r="D44" s="454"/>
      <c r="E44" s="344"/>
      <c r="F44" s="455"/>
      <c r="G44" s="344"/>
      <c r="H44" s="347"/>
      <c r="I44" s="344"/>
      <c r="J44" s="327"/>
    </row>
    <row r="45" spans="1:21" ht="18.600000000000001" x14ac:dyDescent="0.4">
      <c r="A45" s="392"/>
      <c r="B45" s="343"/>
      <c r="C45" s="344"/>
      <c r="D45" s="454"/>
      <c r="E45" s="344"/>
      <c r="F45" s="455"/>
      <c r="G45" s="344"/>
      <c r="H45" s="347"/>
      <c r="I45" s="344"/>
      <c r="J45" s="327"/>
    </row>
    <row r="46" spans="1:21" ht="91.5" customHeight="1" x14ac:dyDescent="0.4">
      <c r="A46" s="253"/>
      <c r="B46" s="346"/>
      <c r="C46" s="346"/>
      <c r="D46" s="346"/>
      <c r="E46" s="346"/>
      <c r="F46" s="346"/>
      <c r="G46" s="346"/>
      <c r="H46" s="346"/>
      <c r="I46" s="346"/>
      <c r="J46" s="327"/>
    </row>
    <row r="47" spans="1:21" ht="18.600000000000001" x14ac:dyDescent="0.4">
      <c r="A47" s="391"/>
      <c r="B47" s="343"/>
      <c r="C47" s="344"/>
      <c r="D47" s="454"/>
      <c r="E47" s="344"/>
      <c r="F47" s="454"/>
      <c r="G47" s="344"/>
      <c r="H47" s="345"/>
      <c r="I47" s="344"/>
      <c r="J47" s="327"/>
    </row>
    <row r="48" spans="1:21" ht="18.600000000000001" x14ac:dyDescent="0.4">
      <c r="A48" s="391"/>
      <c r="B48" s="346"/>
      <c r="C48" s="344"/>
      <c r="D48" s="454"/>
      <c r="E48" s="344"/>
      <c r="F48" s="454"/>
      <c r="G48" s="344"/>
      <c r="H48" s="345"/>
      <c r="I48" s="344"/>
      <c r="J48" s="327"/>
    </row>
    <row r="49" spans="1:10" ht="18.600000000000001" x14ac:dyDescent="0.4">
      <c r="A49" s="392"/>
      <c r="B49" s="343"/>
      <c r="C49" s="344"/>
      <c r="D49" s="454"/>
      <c r="E49" s="344"/>
      <c r="F49" s="455"/>
      <c r="G49" s="344"/>
      <c r="H49" s="347"/>
      <c r="I49" s="344"/>
      <c r="J49" s="327"/>
    </row>
    <row r="50" spans="1:10" ht="18.600000000000001" x14ac:dyDescent="0.4">
      <c r="A50" s="392"/>
      <c r="B50" s="343"/>
      <c r="C50" s="344"/>
      <c r="D50" s="454"/>
      <c r="E50" s="344"/>
      <c r="F50" s="455"/>
      <c r="G50" s="344"/>
      <c r="H50" s="347"/>
      <c r="I50" s="344"/>
      <c r="J50" s="327"/>
    </row>
    <row r="51" spans="1:10" ht="18.600000000000001" x14ac:dyDescent="0.4">
      <c r="A51" s="392"/>
      <c r="B51" s="348"/>
      <c r="C51" s="344"/>
      <c r="D51" s="345"/>
      <c r="E51" s="344"/>
      <c r="F51" s="347"/>
      <c r="G51" s="344"/>
      <c r="H51" s="347"/>
      <c r="I51" s="344"/>
      <c r="J51" s="327"/>
    </row>
    <row r="52" spans="1:10" ht="18.600000000000001" x14ac:dyDescent="0.4">
      <c r="A52" s="392"/>
      <c r="B52" s="346"/>
      <c r="C52" s="344"/>
      <c r="D52" s="345"/>
      <c r="E52" s="344"/>
      <c r="F52" s="347"/>
      <c r="G52" s="344"/>
      <c r="H52" s="347"/>
      <c r="I52" s="344"/>
      <c r="J52" s="327"/>
    </row>
    <row r="53" spans="1:10" ht="18.600000000000001" x14ac:dyDescent="0.4">
      <c r="A53" s="392"/>
      <c r="B53" s="348"/>
      <c r="C53" s="344"/>
      <c r="D53" s="345"/>
      <c r="E53" s="344"/>
      <c r="F53" s="347"/>
      <c r="G53" s="344"/>
      <c r="H53" s="347"/>
      <c r="I53" s="344"/>
      <c r="J53" s="327"/>
    </row>
    <row r="54" spans="1:10" ht="18.600000000000001" x14ac:dyDescent="0.4">
      <c r="A54" s="392"/>
      <c r="B54" s="343"/>
      <c r="C54" s="344"/>
      <c r="D54" s="345"/>
      <c r="E54" s="344"/>
      <c r="F54" s="347"/>
      <c r="G54" s="344"/>
      <c r="H54" s="347"/>
      <c r="I54" s="344"/>
      <c r="J54" s="327"/>
    </row>
    <row r="55" spans="1:10" ht="18.600000000000001" x14ac:dyDescent="0.4">
      <c r="A55" s="392"/>
      <c r="B55" s="343"/>
      <c r="C55" s="344"/>
      <c r="D55" s="345"/>
      <c r="E55" s="344"/>
      <c r="F55" s="347"/>
      <c r="G55" s="344"/>
      <c r="H55" s="347"/>
      <c r="I55" s="344"/>
      <c r="J55" s="327"/>
    </row>
    <row r="56" spans="1:10" ht="18.600000000000001" x14ac:dyDescent="0.4">
      <c r="A56" s="392"/>
      <c r="B56" s="348"/>
      <c r="C56" s="344"/>
      <c r="D56" s="345"/>
      <c r="E56" s="344"/>
      <c r="F56" s="347"/>
      <c r="G56" s="344"/>
      <c r="H56" s="347"/>
      <c r="I56" s="344"/>
      <c r="J56" s="327"/>
    </row>
    <row r="57" spans="1:10" ht="18.600000000000001" x14ac:dyDescent="0.4">
      <c r="A57" s="392"/>
      <c r="B57" s="343"/>
      <c r="C57" s="344"/>
      <c r="D57" s="345"/>
      <c r="E57" s="344"/>
      <c r="F57" s="347"/>
      <c r="G57" s="344"/>
      <c r="H57" s="347"/>
      <c r="I57" s="344"/>
      <c r="J57" s="327"/>
    </row>
    <row r="58" spans="1:10" ht="81" customHeight="1" x14ac:dyDescent="0.4">
      <c r="A58" s="228"/>
      <c r="B58" s="337"/>
      <c r="C58" s="337"/>
      <c r="D58" s="337"/>
      <c r="E58" s="337"/>
      <c r="F58" s="337"/>
      <c r="G58" s="337"/>
      <c r="H58" s="337"/>
      <c r="I58" s="337"/>
      <c r="J58" s="327"/>
    </row>
  </sheetData>
  <mergeCells count="5">
    <mergeCell ref="A9:A19"/>
    <mergeCell ref="A21:A32"/>
    <mergeCell ref="J10:J19"/>
    <mergeCell ref="A35:A45"/>
    <mergeCell ref="A47:A57"/>
  </mergeCells>
  <pageMargins left="0.70866141732283505" right="0.70866141732283505" top="0.74803149606299202" bottom="0.74803149606299202" header="0.31496062992126" footer="0.31496062992126"/>
  <pageSetup paperSize="8"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23"/>
  <sheetViews>
    <sheetView zoomScale="83" zoomScaleNormal="55" workbookViewId="0">
      <selection activeCell="D7" sqref="D7:F23"/>
    </sheetView>
  </sheetViews>
  <sheetFormatPr defaultColWidth="10.5" defaultRowHeight="16.2" x14ac:dyDescent="0.35"/>
  <cols>
    <col min="1" max="1" width="12" style="213" customWidth="1"/>
    <col min="2" max="2" width="36.09765625" style="213" customWidth="1"/>
    <col min="3" max="3" width="3.5" style="213" customWidth="1"/>
    <col min="4" max="4" width="29.19921875" style="213" customWidth="1"/>
    <col min="5" max="5" width="3.5" style="213" customWidth="1"/>
    <col min="6" max="6" width="22.5" style="213" customWidth="1"/>
    <col min="7" max="7" width="3.5" style="213" customWidth="1"/>
    <col min="8" max="8" width="27" style="213" customWidth="1"/>
    <col min="9" max="9" width="3.5" style="213" customWidth="1"/>
    <col min="10" max="10" width="6.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26" t="s">
        <v>131</v>
      </c>
    </row>
    <row r="3" spans="1:21" s="40" customFormat="1" ht="70.2" customHeight="1" x14ac:dyDescent="0.3">
      <c r="A3" s="249" t="s">
        <v>132</v>
      </c>
      <c r="B3" s="57" t="s">
        <v>133</v>
      </c>
      <c r="D3" s="10" t="s">
        <v>739</v>
      </c>
      <c r="F3" s="58"/>
      <c r="H3" s="58"/>
      <c r="J3" s="49"/>
      <c r="L3" s="276"/>
      <c r="N3" s="39"/>
      <c r="P3" s="39"/>
      <c r="R3" s="39"/>
      <c r="T3" s="39"/>
    </row>
    <row r="4" spans="1:21" s="38" customFormat="1" ht="18.600000000000001" x14ac:dyDescent="0.3">
      <c r="A4" s="56"/>
      <c r="B4" s="47"/>
      <c r="D4" s="47"/>
      <c r="F4" s="47"/>
      <c r="H4" s="47"/>
      <c r="J4" s="48"/>
      <c r="L4" s="40"/>
      <c r="N4" s="48"/>
      <c r="P4" s="48"/>
      <c r="R4" s="48"/>
      <c r="T4" s="48"/>
    </row>
    <row r="5" spans="1:21" s="53" customFormat="1" ht="104.25" customHeight="1" x14ac:dyDescent="0.3">
      <c r="A5" s="51"/>
      <c r="B5" s="85"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9" customFormat="1" ht="58.5" customHeight="1" x14ac:dyDescent="0.3">
      <c r="A7" s="380" t="s">
        <v>104</v>
      </c>
      <c r="B7" s="18" t="s">
        <v>134</v>
      </c>
      <c r="D7" s="445" t="s">
        <v>738</v>
      </c>
      <c r="E7" s="350"/>
      <c r="F7" s="445" t="s">
        <v>733</v>
      </c>
      <c r="G7" s="18"/>
      <c r="H7" s="86" t="s">
        <v>561</v>
      </c>
      <c r="I7" s="18"/>
      <c r="J7" s="395"/>
      <c r="K7" s="18"/>
      <c r="L7" s="276" t="s">
        <v>562</v>
      </c>
      <c r="M7" s="18"/>
      <c r="N7" s="39"/>
      <c r="O7" s="38"/>
      <c r="P7" s="39"/>
      <c r="Q7" s="38"/>
      <c r="R7" s="39"/>
      <c r="S7" s="38"/>
      <c r="T7" s="39"/>
      <c r="U7" s="18"/>
    </row>
    <row r="8" spans="1:21" s="9" customFormat="1" ht="37.200000000000003" customHeight="1" x14ac:dyDescent="0.3">
      <c r="A8" s="380"/>
      <c r="B8" s="18" t="s">
        <v>135</v>
      </c>
      <c r="D8" s="445" t="s">
        <v>738</v>
      </c>
      <c r="E8" s="350"/>
      <c r="F8" s="445" t="s">
        <v>733</v>
      </c>
      <c r="G8" s="18"/>
      <c r="H8" s="86" t="s">
        <v>561</v>
      </c>
      <c r="I8" s="18"/>
      <c r="J8" s="396"/>
      <c r="K8" s="38"/>
      <c r="L8" s="276"/>
      <c r="M8" s="38"/>
      <c r="N8" s="39"/>
      <c r="O8" s="38"/>
      <c r="P8" s="39"/>
      <c r="Q8" s="38"/>
      <c r="R8" s="39"/>
      <c r="S8" s="38"/>
      <c r="T8" s="39"/>
      <c r="U8" s="38"/>
    </row>
    <row r="9" spans="1:21" s="9" customFormat="1" ht="62.25" customHeight="1" x14ac:dyDescent="0.3">
      <c r="A9" s="380"/>
      <c r="B9" s="18" t="s">
        <v>136</v>
      </c>
      <c r="D9" s="445" t="s">
        <v>346</v>
      </c>
      <c r="E9" s="350"/>
      <c r="F9" s="445" t="s">
        <v>733</v>
      </c>
      <c r="G9" s="18"/>
      <c r="H9" s="86" t="s">
        <v>108</v>
      </c>
      <c r="I9" s="18"/>
      <c r="J9" s="396"/>
      <c r="K9" s="40"/>
      <c r="L9" s="276" t="s">
        <v>563</v>
      </c>
      <c r="M9" s="40"/>
      <c r="N9" s="39"/>
      <c r="O9" s="40"/>
      <c r="P9" s="39"/>
      <c r="Q9" s="40"/>
      <c r="R9" s="39"/>
      <c r="S9" s="40"/>
      <c r="T9" s="39"/>
      <c r="U9" s="40"/>
    </row>
    <row r="10" spans="1:21" s="9" customFormat="1" ht="55.5" customHeight="1" x14ac:dyDescent="0.3">
      <c r="A10" s="380"/>
      <c r="B10" s="18" t="s">
        <v>137</v>
      </c>
      <c r="D10" s="445" t="s">
        <v>738</v>
      </c>
      <c r="E10" s="350"/>
      <c r="F10" s="445" t="s">
        <v>733</v>
      </c>
      <c r="G10" s="18"/>
      <c r="H10" s="86" t="s">
        <v>561</v>
      </c>
      <c r="I10" s="18"/>
      <c r="J10" s="396"/>
      <c r="K10" s="38"/>
      <c r="L10" s="276" t="s">
        <v>564</v>
      </c>
      <c r="M10" s="38"/>
      <c r="N10" s="39"/>
      <c r="O10" s="38"/>
      <c r="P10" s="39"/>
      <c r="Q10" s="38"/>
      <c r="R10" s="39"/>
      <c r="S10" s="38"/>
      <c r="T10" s="39"/>
      <c r="U10" s="38"/>
    </row>
    <row r="11" spans="1:21" s="9" customFormat="1" ht="37.200000000000003" customHeight="1" x14ac:dyDescent="0.3">
      <c r="A11" s="380"/>
      <c r="B11" s="18" t="s">
        <v>138</v>
      </c>
      <c r="D11" s="445" t="s">
        <v>346</v>
      </c>
      <c r="E11" s="350"/>
      <c r="F11" s="445" t="s">
        <v>733</v>
      </c>
      <c r="G11" s="18"/>
      <c r="H11" s="86" t="s">
        <v>108</v>
      </c>
      <c r="I11" s="18"/>
      <c r="J11" s="396"/>
      <c r="K11" s="18"/>
      <c r="L11" s="276" t="s">
        <v>565</v>
      </c>
      <c r="M11" s="18"/>
      <c r="N11" s="39"/>
      <c r="O11" s="18"/>
      <c r="P11" s="39"/>
      <c r="Q11" s="18"/>
      <c r="R11" s="39"/>
      <c r="S11" s="18"/>
      <c r="T11" s="39"/>
      <c r="U11" s="18"/>
    </row>
    <row r="12" spans="1:21" s="9" customFormat="1" ht="63" customHeight="1" x14ac:dyDescent="0.3">
      <c r="A12" s="393"/>
      <c r="B12" s="18" t="s">
        <v>139</v>
      </c>
      <c r="D12" s="456" t="s">
        <v>738</v>
      </c>
      <c r="E12" s="350"/>
      <c r="F12" s="445" t="s">
        <v>709</v>
      </c>
      <c r="G12" s="18"/>
      <c r="H12" s="86" t="s">
        <v>561</v>
      </c>
      <c r="I12" s="18"/>
      <c r="J12" s="396"/>
      <c r="K12" s="18"/>
      <c r="L12" s="276" t="s">
        <v>566</v>
      </c>
      <c r="M12" s="18"/>
      <c r="N12" s="39"/>
      <c r="O12" s="18"/>
      <c r="P12" s="39"/>
      <c r="Q12" s="18"/>
      <c r="R12" s="39"/>
      <c r="S12" s="18"/>
      <c r="T12" s="39"/>
      <c r="U12" s="18"/>
    </row>
    <row r="13" spans="1:21" s="9" customFormat="1" ht="63" customHeight="1" x14ac:dyDescent="0.3">
      <c r="A13" s="393"/>
      <c r="B13" s="18" t="s">
        <v>140</v>
      </c>
      <c r="D13" s="456" t="s">
        <v>346</v>
      </c>
      <c r="E13" s="350"/>
      <c r="F13" s="445" t="s">
        <v>733</v>
      </c>
      <c r="G13" s="18"/>
      <c r="H13" s="86"/>
      <c r="I13" s="18"/>
      <c r="J13" s="397"/>
      <c r="K13" s="18"/>
      <c r="L13" s="276" t="s">
        <v>685</v>
      </c>
      <c r="M13" s="18"/>
      <c r="N13" s="39"/>
      <c r="O13" s="18"/>
      <c r="P13" s="39"/>
      <c r="Q13" s="18"/>
      <c r="R13" s="39"/>
      <c r="S13" s="18"/>
      <c r="T13" s="39"/>
      <c r="U13" s="18"/>
    </row>
    <row r="14" spans="1:21" s="216" customFormat="1" ht="20.25" customHeight="1" x14ac:dyDescent="0.35">
      <c r="A14" s="219"/>
      <c r="B14" s="84"/>
      <c r="D14" s="309"/>
      <c r="G14" s="18"/>
      <c r="I14" s="18"/>
      <c r="J14" s="18"/>
      <c r="L14" s="278"/>
      <c r="N14" s="9"/>
      <c r="P14" s="9"/>
      <c r="R14" s="9"/>
      <c r="T14" s="9"/>
    </row>
    <row r="15" spans="1:21" s="9" customFormat="1" ht="71.25" customHeight="1" x14ac:dyDescent="0.35">
      <c r="A15" s="394" t="s">
        <v>114</v>
      </c>
      <c r="B15" s="18" t="s">
        <v>141</v>
      </c>
      <c r="D15" s="456" t="s">
        <v>725</v>
      </c>
      <c r="E15" s="350"/>
      <c r="F15" s="446" t="s">
        <v>569</v>
      </c>
      <c r="G15" s="18"/>
      <c r="H15" s="86" t="s">
        <v>555</v>
      </c>
      <c r="I15" s="18"/>
      <c r="J15" s="395"/>
      <c r="K15" s="216"/>
      <c r="L15" s="276"/>
      <c r="M15" s="216"/>
      <c r="N15" s="39"/>
      <c r="O15" s="216"/>
      <c r="P15" s="39"/>
      <c r="Q15" s="216"/>
      <c r="R15" s="39"/>
      <c r="S15" s="216"/>
      <c r="T15" s="39"/>
      <c r="U15" s="216"/>
    </row>
    <row r="16" spans="1:21" s="9" customFormat="1" ht="73.5" customHeight="1" x14ac:dyDescent="0.35">
      <c r="A16" s="394"/>
      <c r="B16" s="18" t="s">
        <v>135</v>
      </c>
      <c r="D16" s="456" t="s">
        <v>725</v>
      </c>
      <c r="E16" s="350"/>
      <c r="F16" s="445" t="s">
        <v>569</v>
      </c>
      <c r="G16" s="18"/>
      <c r="H16" s="86" t="s">
        <v>567</v>
      </c>
      <c r="I16" s="18"/>
      <c r="J16" s="396"/>
      <c r="K16" s="216"/>
      <c r="L16" s="276"/>
      <c r="M16" s="216"/>
      <c r="N16" s="39"/>
      <c r="O16" s="216"/>
      <c r="P16" s="39"/>
      <c r="Q16" s="216"/>
      <c r="R16" s="39"/>
      <c r="S16" s="216"/>
      <c r="T16" s="39"/>
      <c r="U16" s="216"/>
    </row>
    <row r="17" spans="1:21" s="9" customFormat="1" ht="37.200000000000003" customHeight="1" x14ac:dyDescent="0.35">
      <c r="A17" s="394"/>
      <c r="B17" s="18" t="s">
        <v>136</v>
      </c>
      <c r="D17" s="456" t="s">
        <v>346</v>
      </c>
      <c r="E17" s="350"/>
      <c r="F17" s="445" t="s">
        <v>709</v>
      </c>
      <c r="G17" s="18"/>
      <c r="H17" s="86" t="s">
        <v>346</v>
      </c>
      <c r="I17" s="18"/>
      <c r="J17" s="396"/>
      <c r="K17" s="216"/>
      <c r="L17" s="276" t="s">
        <v>568</v>
      </c>
      <c r="M17" s="216"/>
      <c r="N17" s="39"/>
      <c r="O17" s="216"/>
      <c r="P17" s="39"/>
      <c r="Q17" s="216"/>
      <c r="R17" s="39"/>
      <c r="S17" s="216"/>
      <c r="T17" s="39"/>
      <c r="U17" s="216"/>
    </row>
    <row r="18" spans="1:21" s="9" customFormat="1" ht="57" customHeight="1" x14ac:dyDescent="0.35">
      <c r="A18" s="394"/>
      <c r="B18" s="18" t="s">
        <v>137</v>
      </c>
      <c r="D18" s="456" t="s">
        <v>346</v>
      </c>
      <c r="E18" s="350"/>
      <c r="F18" s="445" t="s">
        <v>709</v>
      </c>
      <c r="G18" s="227"/>
      <c r="H18" s="86" t="s">
        <v>108</v>
      </c>
      <c r="I18" s="227"/>
      <c r="J18" s="396"/>
      <c r="K18" s="216"/>
      <c r="L18" s="276" t="s">
        <v>570</v>
      </c>
      <c r="M18" s="216"/>
      <c r="N18" s="39"/>
      <c r="O18" s="216"/>
      <c r="P18" s="39"/>
      <c r="Q18" s="216"/>
      <c r="R18" s="39"/>
      <c r="S18" s="216"/>
      <c r="T18" s="39"/>
      <c r="U18" s="216"/>
    </row>
    <row r="19" spans="1:21" s="9" customFormat="1" ht="37.200000000000003" customHeight="1" x14ac:dyDescent="0.35">
      <c r="A19" s="394"/>
      <c r="B19" s="18" t="s">
        <v>138</v>
      </c>
      <c r="D19" s="456" t="s">
        <v>346</v>
      </c>
      <c r="E19" s="350"/>
      <c r="F19" s="445" t="s">
        <v>709</v>
      </c>
      <c r="G19" s="18"/>
      <c r="H19" s="86" t="s">
        <v>108</v>
      </c>
      <c r="I19" s="18"/>
      <c r="J19" s="396"/>
      <c r="K19" s="216"/>
      <c r="L19" s="276" t="s">
        <v>571</v>
      </c>
      <c r="M19" s="216"/>
      <c r="N19" s="39"/>
      <c r="O19" s="216"/>
      <c r="P19" s="39"/>
      <c r="Q19" s="216"/>
      <c r="R19" s="39"/>
      <c r="S19" s="216"/>
      <c r="T19" s="39"/>
      <c r="U19" s="216"/>
    </row>
    <row r="20" spans="1:21" s="9" customFormat="1" ht="72.75" customHeight="1" x14ac:dyDescent="0.35">
      <c r="A20" s="393"/>
      <c r="B20" s="18" t="s">
        <v>139</v>
      </c>
      <c r="D20" s="456" t="s">
        <v>738</v>
      </c>
      <c r="E20" s="350"/>
      <c r="F20" s="445" t="s">
        <v>709</v>
      </c>
      <c r="G20" s="18"/>
      <c r="H20" s="86" t="s">
        <v>555</v>
      </c>
      <c r="I20" s="18"/>
      <c r="J20" s="396"/>
      <c r="K20" s="216"/>
      <c r="L20" s="276" t="s">
        <v>570</v>
      </c>
      <c r="M20" s="216"/>
      <c r="N20" s="39"/>
      <c r="O20" s="216"/>
      <c r="P20" s="39"/>
      <c r="Q20" s="216"/>
      <c r="R20" s="39"/>
      <c r="S20" s="216"/>
      <c r="T20" s="39"/>
      <c r="U20" s="216"/>
    </row>
    <row r="21" spans="1:21" s="9" customFormat="1" ht="37.200000000000003" customHeight="1" x14ac:dyDescent="0.35">
      <c r="A21" s="393"/>
      <c r="B21" s="18" t="s">
        <v>140</v>
      </c>
      <c r="D21" s="355" t="s">
        <v>738</v>
      </c>
      <c r="E21" s="350"/>
      <c r="F21" s="445" t="s">
        <v>709</v>
      </c>
      <c r="G21" s="18"/>
      <c r="H21" s="86" t="s">
        <v>555</v>
      </c>
      <c r="I21" s="18"/>
      <c r="J21" s="397"/>
      <c r="K21" s="216"/>
      <c r="L21" s="276"/>
      <c r="M21" s="216"/>
      <c r="N21" s="39"/>
      <c r="O21" s="216"/>
      <c r="P21" s="39"/>
      <c r="Q21" s="216"/>
      <c r="R21" s="39"/>
      <c r="S21" s="216"/>
      <c r="T21" s="39"/>
      <c r="U21" s="216"/>
    </row>
    <row r="22" spans="1:21" s="215" customFormat="1" x14ac:dyDescent="0.35">
      <c r="A22" s="214"/>
      <c r="L22" s="278"/>
    </row>
    <row r="23" spans="1:21" x14ac:dyDescent="0.35">
      <c r="L23" s="270"/>
    </row>
  </sheetData>
  <mergeCells count="4">
    <mergeCell ref="A7:A13"/>
    <mergeCell ref="A15:A21"/>
    <mergeCell ref="J7:J13"/>
    <mergeCell ref="J15:J21"/>
  </mergeCells>
  <hyperlinks>
    <hyperlink ref="F15" r:id="rId1"/>
  </hyperlinks>
  <pageMargins left="0.70866141732283472" right="0.70866141732283472" top="0.74803149606299213" bottom="0.74803149606299213" header="0.31496062992125984" footer="0.31496062992125984"/>
  <pageSetup paperSize="8" orientation="landscape"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30"/>
  <sheetViews>
    <sheetView zoomScale="85" zoomScaleNormal="85" workbookViewId="0"/>
  </sheetViews>
  <sheetFormatPr defaultColWidth="10.5" defaultRowHeight="16.2" x14ac:dyDescent="0.35"/>
  <cols>
    <col min="1" max="1" width="12.5" style="213" customWidth="1"/>
    <col min="2" max="2" width="49.8984375" style="213" customWidth="1"/>
    <col min="3" max="3" width="3.8984375" style="213" customWidth="1"/>
    <col min="4" max="4" width="19.5" style="213" customWidth="1"/>
    <col min="5" max="5" width="3.8984375" style="213" customWidth="1"/>
    <col min="6" max="6" width="27.5" style="213" customWidth="1"/>
    <col min="7" max="7" width="3.8984375" style="213" customWidth="1"/>
    <col min="8" max="8" width="27.5" style="213" customWidth="1"/>
    <col min="9" max="9" width="3.8984375" style="213" customWidth="1"/>
    <col min="10" max="10" width="4.0976562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26" t="s">
        <v>142</v>
      </c>
    </row>
    <row r="3" spans="1:21" s="40" customFormat="1" ht="105" x14ac:dyDescent="0.3">
      <c r="A3" s="249" t="s">
        <v>143</v>
      </c>
      <c r="B3" s="257" t="s">
        <v>144</v>
      </c>
      <c r="D3" s="10" t="s">
        <v>739</v>
      </c>
      <c r="F3" s="58"/>
      <c r="H3" s="58"/>
      <c r="J3" s="49"/>
      <c r="L3" s="276"/>
      <c r="N3" s="39"/>
      <c r="P3" s="39"/>
      <c r="R3" s="39"/>
      <c r="T3" s="39"/>
    </row>
    <row r="4" spans="1:21" s="38" customFormat="1" ht="18.600000000000001" x14ac:dyDescent="0.3">
      <c r="A4" s="56"/>
      <c r="B4" s="48"/>
      <c r="D4" s="47"/>
      <c r="F4" s="47"/>
      <c r="H4" s="47"/>
      <c r="J4" s="48"/>
      <c r="L4" s="40"/>
      <c r="N4" s="48"/>
      <c r="P4" s="48"/>
      <c r="R4" s="48"/>
      <c r="T4" s="48"/>
    </row>
    <row r="5" spans="1:21" s="53" customFormat="1" ht="106.8" customHeight="1" x14ac:dyDescent="0.3">
      <c r="A5" s="51"/>
      <c r="B5" s="259"/>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8"/>
      <c r="D6" s="47"/>
      <c r="F6" s="47"/>
      <c r="H6" s="47"/>
      <c r="J6" s="48"/>
      <c r="L6" s="277"/>
      <c r="N6" s="48"/>
      <c r="P6" s="48"/>
      <c r="R6" s="48"/>
      <c r="T6" s="48"/>
    </row>
    <row r="7" spans="1:21" s="9" customFormat="1" ht="55.2" customHeight="1" x14ac:dyDescent="0.3">
      <c r="A7" s="14"/>
      <c r="B7" s="260" t="s">
        <v>145</v>
      </c>
      <c r="D7" s="355" t="s">
        <v>346</v>
      </c>
      <c r="E7" s="350"/>
      <c r="F7" s="457" t="s">
        <v>733</v>
      </c>
      <c r="G7" s="18"/>
      <c r="H7" s="86" t="s">
        <v>108</v>
      </c>
      <c r="I7" s="18"/>
      <c r="J7" s="359"/>
      <c r="K7" s="18"/>
      <c r="L7" s="276" t="s">
        <v>572</v>
      </c>
      <c r="M7" s="18"/>
      <c r="N7" s="39"/>
      <c r="O7" s="38"/>
      <c r="P7" s="39"/>
      <c r="Q7" s="38"/>
      <c r="R7" s="39"/>
      <c r="S7" s="38"/>
      <c r="T7" s="39"/>
      <c r="U7" s="18"/>
    </row>
    <row r="8" spans="1:21" s="9" customFormat="1" ht="55.2" customHeight="1" x14ac:dyDescent="0.3">
      <c r="A8" s="14"/>
      <c r="B8" s="258" t="s">
        <v>146</v>
      </c>
      <c r="D8" s="355" t="s">
        <v>346</v>
      </c>
      <c r="E8" s="350"/>
      <c r="F8" s="457" t="s">
        <v>733</v>
      </c>
      <c r="G8" s="18"/>
      <c r="H8" s="86" t="s">
        <v>108</v>
      </c>
      <c r="I8" s="18"/>
      <c r="J8" s="360"/>
      <c r="K8" s="38"/>
      <c r="L8" s="276" t="s">
        <v>573</v>
      </c>
      <c r="M8" s="38"/>
      <c r="N8" s="39"/>
      <c r="O8" s="38"/>
      <c r="P8" s="39"/>
      <c r="Q8" s="38"/>
      <c r="R8" s="39"/>
      <c r="S8" s="38"/>
      <c r="T8" s="39"/>
      <c r="U8" s="38"/>
    </row>
    <row r="9" spans="1:21" s="9" customFormat="1" ht="55.2" customHeight="1" x14ac:dyDescent="0.3">
      <c r="A9" s="14"/>
      <c r="B9" s="258" t="s">
        <v>147</v>
      </c>
      <c r="D9" s="355" t="s">
        <v>346</v>
      </c>
      <c r="E9" s="350"/>
      <c r="F9" s="457" t="s">
        <v>733</v>
      </c>
      <c r="G9" s="18"/>
      <c r="H9" s="86" t="s">
        <v>108</v>
      </c>
      <c r="I9" s="18"/>
      <c r="J9" s="360"/>
      <c r="K9" s="40"/>
      <c r="L9" s="276" t="s">
        <v>573</v>
      </c>
      <c r="M9" s="40"/>
      <c r="N9" s="39"/>
      <c r="O9" s="40"/>
      <c r="P9" s="39"/>
      <c r="Q9" s="40"/>
      <c r="R9" s="39"/>
      <c r="S9" s="40"/>
      <c r="T9" s="39"/>
      <c r="U9" s="40"/>
    </row>
    <row r="10" spans="1:21" s="9" customFormat="1" ht="55.2" customHeight="1" x14ac:dyDescent="0.3">
      <c r="A10" s="14"/>
      <c r="B10" s="260" t="s">
        <v>148</v>
      </c>
      <c r="D10" s="355" t="s">
        <v>738</v>
      </c>
      <c r="E10" s="350"/>
      <c r="F10" s="457" t="s">
        <v>733</v>
      </c>
      <c r="G10" s="18"/>
      <c r="H10" s="86" t="s">
        <v>574</v>
      </c>
      <c r="I10" s="18"/>
      <c r="J10" s="360"/>
      <c r="K10" s="38"/>
      <c r="L10" s="276" t="s">
        <v>575</v>
      </c>
      <c r="M10" s="38"/>
      <c r="N10" s="39"/>
      <c r="O10" s="38"/>
      <c r="P10" s="39"/>
      <c r="Q10" s="38"/>
      <c r="R10" s="39"/>
      <c r="S10" s="38"/>
      <c r="T10" s="39"/>
      <c r="U10" s="38"/>
    </row>
    <row r="11" spans="1:21" s="9" customFormat="1" ht="60.75" customHeight="1" x14ac:dyDescent="0.3">
      <c r="A11" s="14"/>
      <c r="B11" s="260" t="s">
        <v>149</v>
      </c>
      <c r="D11" s="355" t="s">
        <v>700</v>
      </c>
      <c r="E11" s="350"/>
      <c r="F11" s="445" t="s">
        <v>569</v>
      </c>
      <c r="G11" s="18"/>
      <c r="H11" s="86" t="s">
        <v>108</v>
      </c>
      <c r="I11" s="18"/>
      <c r="J11" s="360"/>
      <c r="K11" s="18"/>
      <c r="L11" s="276"/>
      <c r="M11" s="18"/>
      <c r="N11" s="39"/>
      <c r="O11" s="18"/>
      <c r="P11" s="39"/>
      <c r="Q11" s="18"/>
      <c r="R11" s="39"/>
      <c r="S11" s="18"/>
      <c r="T11" s="39"/>
      <c r="U11" s="18"/>
    </row>
    <row r="12" spans="1:21" s="9" customFormat="1" ht="55.2" customHeight="1" x14ac:dyDescent="0.3">
      <c r="A12" s="14"/>
      <c r="B12" s="261" t="s">
        <v>150</v>
      </c>
      <c r="D12" s="355" t="s">
        <v>346</v>
      </c>
      <c r="E12" s="350"/>
      <c r="F12" s="445" t="s">
        <v>692</v>
      </c>
      <c r="G12" s="18"/>
      <c r="H12" s="86" t="s">
        <v>108</v>
      </c>
      <c r="I12" s="18"/>
      <c r="J12" s="360"/>
      <c r="K12" s="18"/>
      <c r="L12" s="276" t="s">
        <v>576</v>
      </c>
      <c r="M12" s="18"/>
      <c r="N12" s="39"/>
      <c r="O12" s="18"/>
      <c r="P12" s="39"/>
      <c r="Q12" s="18"/>
      <c r="R12" s="39"/>
      <c r="S12" s="18"/>
      <c r="T12" s="39"/>
      <c r="U12" s="18"/>
    </row>
    <row r="13" spans="1:21" s="71" customFormat="1" ht="55.2" customHeight="1" x14ac:dyDescent="0.3">
      <c r="A13" s="14"/>
      <c r="B13" s="260" t="s">
        <v>151</v>
      </c>
      <c r="D13" s="355" t="s">
        <v>346</v>
      </c>
      <c r="E13" s="350"/>
      <c r="F13" s="457" t="s">
        <v>733</v>
      </c>
      <c r="G13" s="18"/>
      <c r="H13" s="242" t="s">
        <v>108</v>
      </c>
      <c r="I13" s="18"/>
      <c r="J13" s="360"/>
      <c r="K13" s="18"/>
      <c r="L13" s="276"/>
      <c r="M13" s="18"/>
      <c r="N13" s="39"/>
      <c r="O13" s="18"/>
      <c r="P13" s="39"/>
      <c r="Q13" s="18"/>
      <c r="R13" s="39"/>
      <c r="S13" s="18"/>
      <c r="T13" s="39"/>
      <c r="U13" s="18"/>
    </row>
    <row r="14" spans="1:21" s="71" customFormat="1" ht="66.75" customHeight="1" x14ac:dyDescent="0.3">
      <c r="A14" s="14"/>
      <c r="B14" s="260" t="s">
        <v>141</v>
      </c>
      <c r="D14" s="355" t="s">
        <v>700</v>
      </c>
      <c r="E14" s="350"/>
      <c r="F14" s="446" t="s">
        <v>569</v>
      </c>
      <c r="G14" s="18"/>
      <c r="H14" s="242" t="s">
        <v>108</v>
      </c>
      <c r="I14" s="18"/>
      <c r="J14" s="360"/>
      <c r="K14" s="18"/>
      <c r="L14" s="276"/>
      <c r="M14" s="18"/>
      <c r="N14" s="39"/>
      <c r="O14" s="18"/>
      <c r="P14" s="39"/>
      <c r="Q14" s="18"/>
      <c r="R14" s="39"/>
      <c r="S14" s="18"/>
      <c r="T14" s="39"/>
      <c r="U14" s="18"/>
    </row>
    <row r="15" spans="1:21" s="71" customFormat="1" ht="55.2" customHeight="1" x14ac:dyDescent="0.3">
      <c r="A15" s="14"/>
      <c r="B15" s="261" t="s">
        <v>152</v>
      </c>
      <c r="D15" s="355" t="s">
        <v>346</v>
      </c>
      <c r="E15" s="350"/>
      <c r="F15" s="445" t="s">
        <v>692</v>
      </c>
      <c r="G15" s="18"/>
      <c r="H15" s="242" t="s">
        <v>108</v>
      </c>
      <c r="I15" s="18"/>
      <c r="J15" s="360"/>
      <c r="K15" s="18"/>
      <c r="L15" s="276"/>
      <c r="M15" s="18"/>
      <c r="N15" s="39"/>
      <c r="O15" s="18"/>
      <c r="P15" s="39"/>
      <c r="Q15" s="18"/>
      <c r="R15" s="39"/>
      <c r="S15" s="18"/>
      <c r="T15" s="39"/>
      <c r="U15" s="18"/>
    </row>
    <row r="16" spans="1:21" s="215" customFormat="1" ht="60" x14ac:dyDescent="0.35">
      <c r="A16" s="14"/>
      <c r="B16" s="262" t="s">
        <v>153</v>
      </c>
      <c r="D16" s="355" t="s">
        <v>740</v>
      </c>
      <c r="E16" s="350"/>
      <c r="F16" s="445" t="s">
        <v>569</v>
      </c>
      <c r="G16" s="18"/>
      <c r="H16" s="86" t="s">
        <v>108</v>
      </c>
      <c r="I16" s="18"/>
      <c r="J16" s="360"/>
      <c r="K16" s="18"/>
      <c r="L16" s="276" t="s">
        <v>577</v>
      </c>
      <c r="M16" s="18"/>
      <c r="N16" s="39"/>
      <c r="O16" s="18"/>
      <c r="P16" s="39"/>
      <c r="Q16" s="18"/>
      <c r="R16" s="39"/>
      <c r="S16" s="18"/>
      <c r="T16" s="39"/>
      <c r="U16" s="18"/>
    </row>
    <row r="17" spans="1:22" ht="62.4" x14ac:dyDescent="0.35">
      <c r="A17" s="70"/>
      <c r="B17" s="263" t="s">
        <v>154</v>
      </c>
      <c r="C17" s="241"/>
      <c r="D17" s="458" t="s">
        <v>740</v>
      </c>
      <c r="E17" s="71"/>
      <c r="F17" s="446" t="s">
        <v>569</v>
      </c>
      <c r="G17" s="254"/>
      <c r="H17" s="242" t="s">
        <v>108</v>
      </c>
      <c r="I17" s="254"/>
      <c r="J17" s="360"/>
      <c r="K17" s="254"/>
      <c r="L17" s="276" t="s">
        <v>577</v>
      </c>
      <c r="M17" s="254"/>
      <c r="N17" s="74"/>
      <c r="O17" s="254"/>
      <c r="P17" s="74"/>
      <c r="Q17" s="254"/>
      <c r="R17" s="74"/>
      <c r="S17" s="254"/>
      <c r="T17" s="74"/>
      <c r="U17" s="254"/>
    </row>
    <row r="18" spans="1:22" ht="116.25" customHeight="1" x14ac:dyDescent="0.35">
      <c r="A18" s="70"/>
      <c r="B18" s="264" t="s">
        <v>155</v>
      </c>
      <c r="C18" s="241"/>
      <c r="D18" s="459" t="s">
        <v>700</v>
      </c>
      <c r="E18" s="11"/>
      <c r="F18" s="460" t="s">
        <v>741</v>
      </c>
      <c r="G18" s="243"/>
      <c r="H18" s="242" t="s">
        <v>108</v>
      </c>
      <c r="I18" s="254"/>
      <c r="J18" s="360"/>
      <c r="K18" s="254"/>
      <c r="L18" s="276" t="s">
        <v>578</v>
      </c>
      <c r="M18" s="254"/>
      <c r="N18" s="74"/>
      <c r="O18" s="254"/>
      <c r="P18" s="74"/>
      <c r="Q18" s="254"/>
      <c r="R18" s="74"/>
      <c r="S18" s="254"/>
      <c r="T18" s="74"/>
      <c r="U18" s="254"/>
    </row>
    <row r="19" spans="1:22" x14ac:dyDescent="0.35">
      <c r="A19" s="70"/>
      <c r="B19" s="264"/>
      <c r="C19" s="241"/>
      <c r="D19" s="461"/>
      <c r="E19" s="462"/>
      <c r="F19" s="463"/>
      <c r="G19" s="464"/>
      <c r="H19" s="465"/>
      <c r="I19" s="470"/>
      <c r="J19" s="473"/>
      <c r="K19" s="470"/>
      <c r="L19" s="469"/>
      <c r="M19" s="470"/>
      <c r="N19" s="471"/>
      <c r="O19" s="470"/>
      <c r="P19" s="471"/>
      <c r="Q19" s="470"/>
      <c r="R19" s="471"/>
      <c r="S19" s="470"/>
      <c r="T19" s="471"/>
      <c r="U19" s="470"/>
      <c r="V19" s="468"/>
    </row>
    <row r="20" spans="1:22" ht="62.25" customHeight="1" x14ac:dyDescent="0.35">
      <c r="A20" s="70"/>
      <c r="B20" s="264"/>
      <c r="C20" s="241"/>
      <c r="D20" s="466"/>
      <c r="E20" s="462"/>
      <c r="F20" s="467"/>
      <c r="G20" s="464"/>
      <c r="H20" s="465"/>
      <c r="I20" s="470"/>
      <c r="J20" s="473"/>
      <c r="K20" s="470"/>
      <c r="L20" s="469"/>
      <c r="M20" s="470"/>
      <c r="N20" s="471"/>
      <c r="O20" s="470"/>
      <c r="P20" s="471"/>
      <c r="Q20" s="470"/>
      <c r="R20" s="471"/>
      <c r="S20" s="470"/>
      <c r="T20" s="471"/>
      <c r="U20" s="470"/>
      <c r="V20" s="468"/>
    </row>
    <row r="21" spans="1:22" x14ac:dyDescent="0.35">
      <c r="A21" s="15"/>
      <c r="B21" s="264"/>
      <c r="C21" s="241"/>
      <c r="D21" s="466"/>
      <c r="E21" s="462"/>
      <c r="F21" s="467"/>
      <c r="G21" s="464"/>
      <c r="H21" s="465"/>
      <c r="I21" s="464"/>
      <c r="J21" s="474"/>
      <c r="K21" s="464"/>
      <c r="L21" s="469"/>
      <c r="M21" s="464"/>
      <c r="N21" s="462"/>
      <c r="O21" s="464"/>
      <c r="P21" s="462"/>
      <c r="Q21" s="464"/>
      <c r="R21" s="462"/>
      <c r="S21" s="464"/>
      <c r="T21" s="462"/>
      <c r="U21" s="464"/>
      <c r="V21" s="468"/>
    </row>
    <row r="22" spans="1:22" x14ac:dyDescent="0.35">
      <c r="D22" s="468"/>
      <c r="E22" s="468"/>
      <c r="F22" s="468"/>
      <c r="G22" s="468"/>
      <c r="H22" s="468"/>
      <c r="L22" s="472"/>
      <c r="M22" s="468"/>
      <c r="N22" s="468"/>
      <c r="O22" s="468"/>
      <c r="P22" s="468"/>
      <c r="Q22" s="468"/>
      <c r="R22" s="468"/>
      <c r="S22" s="468"/>
      <c r="T22" s="468"/>
      <c r="U22" s="468"/>
      <c r="V22" s="468"/>
    </row>
    <row r="23" spans="1:22" x14ac:dyDescent="0.35">
      <c r="D23" s="468"/>
      <c r="E23" s="468"/>
      <c r="F23" s="468"/>
      <c r="G23" s="468"/>
      <c r="H23" s="468"/>
      <c r="L23" s="472"/>
      <c r="M23" s="468"/>
      <c r="N23" s="468"/>
      <c r="O23" s="468"/>
      <c r="P23" s="468"/>
      <c r="Q23" s="468"/>
      <c r="R23" s="468"/>
      <c r="S23" s="468"/>
      <c r="T23" s="468"/>
      <c r="U23" s="468"/>
      <c r="V23" s="468"/>
    </row>
    <row r="24" spans="1:22" x14ac:dyDescent="0.35">
      <c r="L24" s="278"/>
    </row>
    <row r="25" spans="1:22" x14ac:dyDescent="0.35">
      <c r="L25" s="278"/>
    </row>
    <row r="26" spans="1:22" x14ac:dyDescent="0.35">
      <c r="L26" s="278"/>
    </row>
    <row r="27" spans="1:22" x14ac:dyDescent="0.35">
      <c r="L27" s="278"/>
    </row>
    <row r="28" spans="1:22" x14ac:dyDescent="0.35">
      <c r="L28" s="278"/>
    </row>
    <row r="29" spans="1:22" x14ac:dyDescent="0.35">
      <c r="L29" s="278"/>
    </row>
    <row r="30" spans="1:22" x14ac:dyDescent="0.35">
      <c r="L30" s="270"/>
    </row>
  </sheetData>
  <hyperlinks>
    <hyperlink ref="F17" r:id="rId1"/>
    <hyperlink ref="F14" r:id="rId2"/>
  </hyperlinks>
  <pageMargins left="0.25" right="0.25" top="0.75" bottom="0.75" header="0.3" footer="0.3"/>
  <pageSetup paperSize="8" orientation="landscape" horizontalDpi="1200" verticalDpi="12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23"/>
  <sheetViews>
    <sheetView zoomScale="80" zoomScaleNormal="80" zoomScalePageLayoutView="85" workbookViewId="0">
      <selection activeCell="D7" sqref="D7:F18"/>
    </sheetView>
  </sheetViews>
  <sheetFormatPr defaultColWidth="10.5" defaultRowHeight="16.2" x14ac:dyDescent="0.35"/>
  <cols>
    <col min="1" max="1" width="13.59765625" style="213" customWidth="1"/>
    <col min="2" max="2" width="37" style="224" customWidth="1"/>
    <col min="3" max="3" width="3.5" style="213" customWidth="1"/>
    <col min="4" max="4" width="24.8984375" style="213" customWidth="1"/>
    <col min="5" max="5" width="3.5" style="213" customWidth="1"/>
    <col min="6" max="6" width="30.5" style="213" customWidth="1"/>
    <col min="7" max="7" width="3.5" style="213" customWidth="1"/>
    <col min="8" max="8" width="9.59765625" style="213" customWidth="1"/>
    <col min="9" max="9" width="3.5" style="213" customWidth="1"/>
    <col min="10" max="10" width="9.398437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300" width="10.8984375" style="213"/>
    <col min="301" max="16384" width="10.5" style="213"/>
  </cols>
  <sheetData>
    <row r="1" spans="1:21" ht="24.6" x14ac:dyDescent="0.4">
      <c r="A1" s="212" t="s">
        <v>156</v>
      </c>
    </row>
    <row r="3" spans="1:21" s="40" customFormat="1" ht="135" x14ac:dyDescent="0.3">
      <c r="A3" s="249" t="s">
        <v>157</v>
      </c>
      <c r="B3" s="57" t="s">
        <v>158</v>
      </c>
      <c r="D3" s="10" t="s">
        <v>746</v>
      </c>
      <c r="F3" s="58"/>
      <c r="H3" s="58"/>
      <c r="J3" s="49"/>
      <c r="L3" s="276"/>
      <c r="N3" s="39"/>
      <c r="P3" s="39"/>
      <c r="R3" s="39"/>
      <c r="T3" s="39"/>
    </row>
    <row r="4" spans="1:21" s="38" customFormat="1" ht="18.600000000000001" x14ac:dyDescent="0.3">
      <c r="A4" s="56"/>
      <c r="B4" s="47"/>
      <c r="D4" s="47"/>
      <c r="F4" s="47"/>
      <c r="H4" s="47"/>
      <c r="J4" s="48"/>
      <c r="L4" s="40"/>
      <c r="N4" s="48"/>
      <c r="P4" s="48"/>
      <c r="R4" s="48"/>
      <c r="T4" s="48"/>
    </row>
    <row r="5" spans="1:21" s="53" customFormat="1" ht="90.6" customHeight="1" x14ac:dyDescent="0.3">
      <c r="A5" s="51"/>
      <c r="B5" s="52"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7"/>
      <c r="D6" s="47"/>
      <c r="F6" s="47"/>
      <c r="H6" s="47"/>
      <c r="J6" s="48"/>
      <c r="L6" s="277"/>
      <c r="N6" s="48"/>
      <c r="P6" s="48"/>
      <c r="R6" s="48"/>
      <c r="T6" s="48"/>
    </row>
    <row r="7" spans="1:21" s="9" customFormat="1" ht="156.75" customHeight="1" x14ac:dyDescent="0.3">
      <c r="A7" s="14"/>
      <c r="B7" s="16" t="s">
        <v>159</v>
      </c>
      <c r="D7" s="355" t="s">
        <v>742</v>
      </c>
      <c r="E7" s="350"/>
      <c r="F7" s="457" t="s">
        <v>709</v>
      </c>
      <c r="G7" s="18"/>
      <c r="H7" s="86"/>
      <c r="I7" s="18"/>
      <c r="J7" s="395"/>
      <c r="K7" s="18"/>
      <c r="L7" s="276" t="s">
        <v>579</v>
      </c>
      <c r="M7" s="18"/>
      <c r="N7" s="39"/>
      <c r="O7" s="38"/>
      <c r="P7" s="39"/>
      <c r="Q7" s="38"/>
      <c r="R7" s="39"/>
      <c r="S7" s="38"/>
      <c r="T7" s="39"/>
      <c r="U7" s="18"/>
    </row>
    <row r="8" spans="1:21" s="9" customFormat="1" ht="60" x14ac:dyDescent="0.3">
      <c r="A8" s="14"/>
      <c r="B8" s="209" t="s">
        <v>160</v>
      </c>
      <c r="D8" s="355" t="s">
        <v>743</v>
      </c>
      <c r="E8" s="350"/>
      <c r="F8" s="445" t="s">
        <v>686</v>
      </c>
      <c r="G8" s="18"/>
      <c r="H8" s="86" t="s">
        <v>580</v>
      </c>
      <c r="I8" s="18"/>
      <c r="J8" s="396"/>
      <c r="K8" s="38"/>
      <c r="L8" s="276" t="s">
        <v>687</v>
      </c>
      <c r="M8" s="38"/>
      <c r="N8" s="39"/>
      <c r="O8" s="38"/>
      <c r="P8" s="39"/>
      <c r="Q8" s="38"/>
      <c r="R8" s="39"/>
      <c r="S8" s="38"/>
      <c r="T8" s="39"/>
      <c r="U8" s="38"/>
    </row>
    <row r="9" spans="1:21" s="9" customFormat="1" ht="120.75" customHeight="1" x14ac:dyDescent="0.3">
      <c r="A9" s="14"/>
      <c r="B9" s="210" t="s">
        <v>161</v>
      </c>
      <c r="D9" s="355" t="s">
        <v>743</v>
      </c>
      <c r="E9" s="350"/>
      <c r="F9" s="445" t="s">
        <v>768</v>
      </c>
      <c r="G9" s="18"/>
      <c r="H9" s="86" t="s">
        <v>580</v>
      </c>
      <c r="I9" s="18"/>
      <c r="J9" s="396"/>
      <c r="K9" s="40"/>
      <c r="L9" s="276" t="s">
        <v>581</v>
      </c>
      <c r="M9" s="40"/>
      <c r="N9" s="39"/>
      <c r="O9" s="40"/>
      <c r="P9" s="39"/>
      <c r="Q9" s="40"/>
      <c r="R9" s="39"/>
      <c r="S9" s="40"/>
      <c r="T9" s="39"/>
      <c r="U9" s="40"/>
    </row>
    <row r="10" spans="1:21" s="9" customFormat="1" ht="67.5" customHeight="1" x14ac:dyDescent="0.3">
      <c r="A10" s="14"/>
      <c r="B10" s="210" t="s">
        <v>162</v>
      </c>
      <c r="D10" s="355" t="s">
        <v>346</v>
      </c>
      <c r="E10" s="350"/>
      <c r="F10" s="445" t="s">
        <v>709</v>
      </c>
      <c r="G10" s="18"/>
      <c r="H10" s="86" t="s">
        <v>108</v>
      </c>
      <c r="I10" s="18"/>
      <c r="J10" s="396"/>
      <c r="K10" s="40"/>
      <c r="L10" s="276" t="s">
        <v>582</v>
      </c>
      <c r="M10" s="40"/>
      <c r="N10" s="39"/>
      <c r="O10" s="40"/>
      <c r="P10" s="39"/>
      <c r="Q10" s="40"/>
      <c r="R10" s="39"/>
      <c r="S10" s="40"/>
      <c r="T10" s="39"/>
      <c r="U10" s="40"/>
    </row>
    <row r="11" spans="1:21" s="9" customFormat="1" ht="176.25" customHeight="1" x14ac:dyDescent="0.3">
      <c r="A11" s="14"/>
      <c r="B11" s="208" t="s">
        <v>163</v>
      </c>
      <c r="D11" s="355" t="s">
        <v>744</v>
      </c>
      <c r="E11" s="350"/>
      <c r="F11" s="445" t="s">
        <v>709</v>
      </c>
      <c r="G11" s="18"/>
      <c r="H11" s="86" t="s">
        <v>676</v>
      </c>
      <c r="I11" s="18"/>
      <c r="J11" s="396"/>
      <c r="K11" s="38"/>
      <c r="L11" s="276" t="s">
        <v>583</v>
      </c>
      <c r="M11" s="38"/>
      <c r="N11" s="39"/>
      <c r="O11" s="38"/>
      <c r="P11" s="39"/>
      <c r="Q11" s="38"/>
      <c r="R11" s="39"/>
      <c r="S11" s="38"/>
      <c r="T11" s="39"/>
      <c r="U11" s="38"/>
    </row>
    <row r="12" spans="1:21" s="9" customFormat="1" ht="45" x14ac:dyDescent="0.3">
      <c r="A12" s="14"/>
      <c r="B12" s="210" t="s">
        <v>164</v>
      </c>
      <c r="D12" s="355" t="s">
        <v>722</v>
      </c>
      <c r="E12" s="350"/>
      <c r="F12" s="445" t="s">
        <v>709</v>
      </c>
      <c r="G12" s="18"/>
      <c r="H12" s="86" t="s">
        <v>108</v>
      </c>
      <c r="I12" s="18"/>
      <c r="J12" s="396"/>
      <c r="K12" s="18"/>
      <c r="L12" s="276" t="s">
        <v>584</v>
      </c>
      <c r="M12" s="18"/>
      <c r="N12" s="39"/>
      <c r="O12" s="18"/>
      <c r="P12" s="39"/>
      <c r="Q12" s="18"/>
      <c r="R12" s="39"/>
      <c r="S12" s="18"/>
      <c r="T12" s="39"/>
      <c r="U12" s="18"/>
    </row>
    <row r="13" spans="1:21" s="9" customFormat="1" ht="32.25" customHeight="1" x14ac:dyDescent="0.3">
      <c r="A13" s="14"/>
      <c r="B13" s="209" t="s">
        <v>165</v>
      </c>
      <c r="D13" s="355" t="s">
        <v>742</v>
      </c>
      <c r="E13" s="350"/>
      <c r="F13" s="445" t="s">
        <v>709</v>
      </c>
      <c r="G13" s="18"/>
      <c r="H13" s="86" t="s">
        <v>108</v>
      </c>
      <c r="I13" s="18"/>
      <c r="J13" s="396"/>
      <c r="K13" s="18"/>
      <c r="L13" s="276" t="s">
        <v>585</v>
      </c>
      <c r="M13" s="18"/>
      <c r="N13" s="39"/>
      <c r="O13" s="18"/>
      <c r="P13" s="39"/>
      <c r="Q13" s="18"/>
      <c r="R13" s="39"/>
      <c r="S13" s="18"/>
      <c r="T13" s="39"/>
      <c r="U13" s="18"/>
    </row>
    <row r="14" spans="1:21" s="9" customFormat="1" ht="53.25" customHeight="1" x14ac:dyDescent="0.3">
      <c r="A14" s="14"/>
      <c r="B14" s="209" t="s">
        <v>166</v>
      </c>
      <c r="D14" s="355" t="s">
        <v>742</v>
      </c>
      <c r="E14" s="350"/>
      <c r="F14" s="445" t="s">
        <v>709</v>
      </c>
      <c r="G14" s="18"/>
      <c r="H14" s="86" t="s">
        <v>108</v>
      </c>
      <c r="I14" s="18"/>
      <c r="J14" s="396"/>
      <c r="K14" s="18"/>
      <c r="L14" s="276" t="s">
        <v>585</v>
      </c>
      <c r="M14" s="18"/>
      <c r="N14" s="39"/>
      <c r="O14" s="18"/>
      <c r="P14" s="39"/>
      <c r="Q14" s="18"/>
      <c r="R14" s="39"/>
      <c r="S14" s="18"/>
      <c r="T14" s="39"/>
      <c r="U14" s="18"/>
    </row>
    <row r="15" spans="1:21" s="9" customFormat="1" ht="32.25" customHeight="1" x14ac:dyDescent="0.35">
      <c r="A15" s="14"/>
      <c r="B15" s="210" t="s">
        <v>167</v>
      </c>
      <c r="D15" s="355" t="s">
        <v>742</v>
      </c>
      <c r="E15" s="350"/>
      <c r="F15" s="445" t="s">
        <v>745</v>
      </c>
      <c r="G15" s="216"/>
      <c r="H15" s="86" t="s">
        <v>108</v>
      </c>
      <c r="I15" s="216"/>
      <c r="J15" s="396"/>
      <c r="K15" s="216"/>
      <c r="L15" s="276" t="s">
        <v>586</v>
      </c>
      <c r="M15" s="216"/>
      <c r="N15" s="39"/>
      <c r="O15" s="216"/>
      <c r="P15" s="39"/>
      <c r="Q15" s="216"/>
      <c r="R15" s="39"/>
      <c r="S15" s="216"/>
      <c r="T15" s="39"/>
      <c r="U15" s="216"/>
    </row>
    <row r="16" spans="1:21" s="9" customFormat="1" ht="32.25" customHeight="1" x14ac:dyDescent="0.35">
      <c r="A16" s="14"/>
      <c r="B16" s="209" t="s">
        <v>168</v>
      </c>
      <c r="D16" s="355" t="s">
        <v>742</v>
      </c>
      <c r="E16" s="350"/>
      <c r="F16" s="445" t="s">
        <v>709</v>
      </c>
      <c r="G16" s="216"/>
      <c r="H16" s="86" t="s">
        <v>108</v>
      </c>
      <c r="I16" s="216"/>
      <c r="J16" s="396"/>
      <c r="K16" s="216"/>
      <c r="L16" s="276" t="s">
        <v>587</v>
      </c>
      <c r="M16" s="216"/>
      <c r="N16" s="39"/>
      <c r="O16" s="216"/>
      <c r="P16" s="39"/>
      <c r="Q16" s="216"/>
      <c r="R16" s="39"/>
      <c r="S16" s="216"/>
      <c r="T16" s="39"/>
      <c r="U16" s="216"/>
    </row>
    <row r="17" spans="1:21" s="9" customFormat="1" ht="32.25" customHeight="1" x14ac:dyDescent="0.35">
      <c r="A17" s="14"/>
      <c r="B17" s="211" t="s">
        <v>169</v>
      </c>
      <c r="D17" s="355" t="s">
        <v>742</v>
      </c>
      <c r="E17" s="350"/>
      <c r="F17" s="445" t="s">
        <v>709</v>
      </c>
      <c r="G17" s="216"/>
      <c r="H17" s="86" t="s">
        <v>108</v>
      </c>
      <c r="I17" s="216"/>
      <c r="J17" s="396"/>
      <c r="K17" s="216"/>
      <c r="L17" s="276" t="s">
        <v>588</v>
      </c>
      <c r="M17" s="216"/>
      <c r="N17" s="39"/>
      <c r="O17" s="216"/>
      <c r="P17" s="39"/>
      <c r="Q17" s="216"/>
      <c r="R17" s="39"/>
      <c r="S17" s="216"/>
      <c r="T17" s="39"/>
      <c r="U17" s="216"/>
    </row>
    <row r="18" spans="1:21" s="9" customFormat="1" ht="32.25" customHeight="1" x14ac:dyDescent="0.35">
      <c r="A18" s="14"/>
      <c r="B18" s="16" t="s">
        <v>170</v>
      </c>
      <c r="D18" s="355" t="s">
        <v>742</v>
      </c>
      <c r="E18" s="350"/>
      <c r="F18" s="445" t="s">
        <v>709</v>
      </c>
      <c r="G18" s="216"/>
      <c r="H18" s="86" t="s">
        <v>108</v>
      </c>
      <c r="I18" s="216"/>
      <c r="J18" s="397"/>
      <c r="K18" s="216"/>
      <c r="L18" s="276" t="s">
        <v>588</v>
      </c>
      <c r="M18" s="216"/>
      <c r="N18" s="39"/>
      <c r="O18" s="216"/>
      <c r="P18" s="39"/>
      <c r="Q18" s="216"/>
      <c r="R18" s="39"/>
      <c r="S18" s="216"/>
      <c r="T18" s="39"/>
      <c r="U18" s="216"/>
    </row>
    <row r="19" spans="1:21" s="215" customFormat="1" x14ac:dyDescent="0.35">
      <c r="A19" s="214"/>
      <c r="B19" s="225"/>
      <c r="L19" s="278"/>
    </row>
    <row r="20" spans="1:21" x14ac:dyDescent="0.35">
      <c r="L20" s="278"/>
    </row>
    <row r="21" spans="1:21" x14ac:dyDescent="0.35">
      <c r="L21" s="278"/>
    </row>
    <row r="22" spans="1:21" x14ac:dyDescent="0.35">
      <c r="L22" s="278"/>
    </row>
    <row r="23" spans="1:21" x14ac:dyDescent="0.35">
      <c r="L23" s="270"/>
    </row>
  </sheetData>
  <mergeCells count="1">
    <mergeCell ref="J7:J18"/>
  </mergeCells>
  <pageMargins left="0.7" right="0.7" top="0.75" bottom="0.75" header="0.3" footer="0.3"/>
  <pageSetup paperSize="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32"/>
  <sheetViews>
    <sheetView zoomScale="97" zoomScaleNormal="97" zoomScalePageLayoutView="50" workbookViewId="0">
      <selection activeCell="D29" sqref="D29"/>
    </sheetView>
  </sheetViews>
  <sheetFormatPr defaultColWidth="10.5" defaultRowHeight="16.2" x14ac:dyDescent="0.35"/>
  <cols>
    <col min="1" max="1" width="15" style="213" customWidth="1"/>
    <col min="2" max="2" width="28.59765625" style="213" customWidth="1"/>
    <col min="3" max="3" width="3.3984375" style="213" customWidth="1"/>
    <col min="4" max="4" width="32.5" style="213" customWidth="1"/>
    <col min="5" max="5" width="3.3984375" style="213" customWidth="1"/>
    <col min="6" max="6" width="19.59765625" style="213" customWidth="1"/>
    <col min="7" max="7" width="3.3984375" style="213" customWidth="1"/>
    <col min="8" max="8" width="16" style="213" customWidth="1"/>
    <col min="9" max="9" width="3.3984375" style="213" customWidth="1"/>
    <col min="10" max="10" width="10.69921875" style="213" customWidth="1"/>
    <col min="11" max="11" width="3.3984375" style="213" customWidth="1"/>
    <col min="12" max="12" width="36.09765625" style="275" customWidth="1"/>
    <col min="13" max="13" width="3.3984375" style="213" customWidth="1"/>
    <col min="14" max="14" width="39.5" style="213" customWidth="1"/>
    <col min="15" max="15" width="3.3984375" style="213" customWidth="1"/>
    <col min="16" max="16" width="39.5" style="213" customWidth="1"/>
    <col min="17" max="17" width="3.3984375" style="213" customWidth="1"/>
    <col min="18" max="18" width="39.5" style="213" customWidth="1"/>
    <col min="19" max="19" width="3.3984375" style="213" customWidth="1"/>
    <col min="20" max="20" width="39.5" style="213" customWidth="1"/>
    <col min="21" max="21" width="3.3984375" style="213" customWidth="1"/>
    <col min="22" max="16384" width="10.5" style="213"/>
  </cols>
  <sheetData>
    <row r="1" spans="1:21" ht="24.6" x14ac:dyDescent="0.4">
      <c r="A1" s="212" t="s">
        <v>171</v>
      </c>
    </row>
    <row r="3" spans="1:21" s="40" customFormat="1" ht="147" customHeight="1" x14ac:dyDescent="0.3">
      <c r="A3" s="249" t="s">
        <v>172</v>
      </c>
      <c r="B3" s="257" t="s">
        <v>173</v>
      </c>
      <c r="D3" s="10" t="s">
        <v>739</v>
      </c>
      <c r="F3" s="58"/>
      <c r="H3" s="58"/>
      <c r="J3" s="49"/>
      <c r="L3" s="276"/>
      <c r="N3" s="39"/>
      <c r="P3" s="39"/>
      <c r="R3" s="39"/>
      <c r="T3" s="39"/>
    </row>
    <row r="4" spans="1:21" s="38" customFormat="1" ht="10.5" customHeight="1" x14ac:dyDescent="0.3">
      <c r="A4" s="56"/>
      <c r="B4" s="48"/>
      <c r="D4" s="47"/>
      <c r="F4" s="47"/>
      <c r="H4" s="47"/>
      <c r="J4" s="48"/>
      <c r="L4" s="40"/>
      <c r="N4" s="48"/>
      <c r="P4" s="48"/>
      <c r="R4" s="48"/>
      <c r="T4" s="48"/>
    </row>
    <row r="5" spans="1:21" s="53" customFormat="1" ht="137.4" customHeight="1" x14ac:dyDescent="0.3">
      <c r="A5" s="51"/>
      <c r="B5" s="259" t="s">
        <v>94</v>
      </c>
      <c r="D5" s="83" t="s">
        <v>95</v>
      </c>
      <c r="E5" s="45"/>
      <c r="F5" s="83" t="s">
        <v>96</v>
      </c>
      <c r="G5" s="45"/>
      <c r="H5" s="83" t="s">
        <v>97</v>
      </c>
      <c r="J5" s="46" t="s">
        <v>98</v>
      </c>
      <c r="K5" s="45"/>
      <c r="L5" s="46" t="s">
        <v>99</v>
      </c>
      <c r="M5" s="45"/>
      <c r="N5" s="46" t="s">
        <v>100</v>
      </c>
      <c r="O5" s="45"/>
      <c r="P5" s="46" t="s">
        <v>101</v>
      </c>
      <c r="Q5" s="45"/>
      <c r="R5" s="46" t="s">
        <v>102</v>
      </c>
      <c r="S5" s="45"/>
      <c r="T5" s="46" t="s">
        <v>103</v>
      </c>
      <c r="U5" s="45"/>
    </row>
    <row r="6" spans="1:21" s="38" customFormat="1" ht="18.600000000000001" x14ac:dyDescent="0.3">
      <c r="A6" s="56"/>
      <c r="B6" s="48"/>
      <c r="D6" s="47"/>
      <c r="F6" s="47"/>
      <c r="H6" s="47"/>
      <c r="J6" s="48"/>
      <c r="L6" s="277"/>
      <c r="N6" s="48"/>
      <c r="P6" s="48"/>
      <c r="R6" s="48"/>
      <c r="T6" s="48"/>
    </row>
    <row r="7" spans="1:21" s="40" customFormat="1" ht="45" x14ac:dyDescent="0.3">
      <c r="A7" s="249" t="s">
        <v>118</v>
      </c>
      <c r="B7" s="257" t="s">
        <v>174</v>
      </c>
      <c r="D7" s="10" t="s">
        <v>61</v>
      </c>
      <c r="F7" s="58"/>
      <c r="H7" s="58"/>
      <c r="J7" s="49"/>
      <c r="L7" s="276"/>
    </row>
    <row r="8" spans="1:21" s="38" customFormat="1" ht="18.600000000000001" x14ac:dyDescent="0.3">
      <c r="A8" s="68"/>
      <c r="B8" s="48"/>
      <c r="D8" s="47"/>
      <c r="F8" s="47"/>
      <c r="H8" s="47"/>
      <c r="J8" s="48"/>
      <c r="L8" s="277"/>
    </row>
    <row r="9" spans="1:21" s="9" customFormat="1" ht="51" customHeight="1" x14ac:dyDescent="0.3">
      <c r="A9" s="249" t="s">
        <v>175</v>
      </c>
      <c r="B9" s="261" t="s">
        <v>176</v>
      </c>
      <c r="D9" s="355" t="s">
        <v>738</v>
      </c>
      <c r="E9" s="350"/>
      <c r="F9" s="445" t="s">
        <v>709</v>
      </c>
      <c r="G9" s="18"/>
      <c r="H9" s="86" t="s">
        <v>589</v>
      </c>
      <c r="I9" s="18"/>
      <c r="J9" s="357"/>
      <c r="K9" s="18"/>
      <c r="L9" s="276"/>
      <c r="M9" s="38"/>
      <c r="N9" s="39"/>
      <c r="O9" s="18"/>
      <c r="P9" s="39"/>
      <c r="Q9" s="38"/>
      <c r="R9" s="39"/>
      <c r="S9" s="38"/>
      <c r="T9" s="39"/>
      <c r="U9" s="18"/>
    </row>
    <row r="10" spans="1:21" s="9" customFormat="1" ht="99.75" customHeight="1" x14ac:dyDescent="0.3">
      <c r="A10" s="380" t="s">
        <v>177</v>
      </c>
      <c r="B10" s="262" t="s">
        <v>178</v>
      </c>
      <c r="D10" s="355" t="s">
        <v>748</v>
      </c>
      <c r="E10" s="350"/>
      <c r="F10" s="446" t="s">
        <v>688</v>
      </c>
      <c r="G10" s="18"/>
      <c r="H10" s="86" t="s">
        <v>592</v>
      </c>
      <c r="I10" s="18"/>
      <c r="J10" s="358"/>
      <c r="K10" s="38"/>
      <c r="L10" s="276" t="s">
        <v>593</v>
      </c>
      <c r="M10" s="38"/>
      <c r="N10" s="39"/>
      <c r="O10" s="38"/>
      <c r="P10" s="39"/>
      <c r="Q10" s="38"/>
      <c r="R10" s="39"/>
      <c r="S10" s="38"/>
      <c r="T10" s="39"/>
      <c r="U10" s="38"/>
    </row>
    <row r="11" spans="1:21" s="9" customFormat="1" ht="88.5" customHeight="1" x14ac:dyDescent="0.3">
      <c r="A11" s="394"/>
      <c r="B11" s="265" t="s">
        <v>179</v>
      </c>
      <c r="D11" s="355" t="s">
        <v>346</v>
      </c>
      <c r="E11" s="350"/>
      <c r="F11" s="445" t="s">
        <v>709</v>
      </c>
      <c r="G11" s="18"/>
      <c r="H11" s="86" t="s">
        <v>108</v>
      </c>
      <c r="I11" s="18"/>
      <c r="J11" s="358"/>
      <c r="K11" s="40"/>
      <c r="L11" s="276" t="s">
        <v>593</v>
      </c>
      <c r="M11" s="40"/>
      <c r="N11" s="39"/>
      <c r="O11" s="40"/>
      <c r="P11" s="39"/>
      <c r="Q11" s="40"/>
      <c r="R11" s="39"/>
      <c r="S11" s="40"/>
      <c r="T11" s="39"/>
      <c r="U11" s="40"/>
    </row>
    <row r="12" spans="1:21" s="9" customFormat="1" ht="72.75" customHeight="1" x14ac:dyDescent="0.3">
      <c r="A12" s="394"/>
      <c r="B12" s="265" t="s">
        <v>180</v>
      </c>
      <c r="D12" s="355" t="s">
        <v>346</v>
      </c>
      <c r="E12" s="350"/>
      <c r="F12" s="445" t="s">
        <v>709</v>
      </c>
      <c r="G12" s="18"/>
      <c r="H12" s="86" t="s">
        <v>108</v>
      </c>
      <c r="I12" s="18"/>
      <c r="J12" s="358"/>
      <c r="K12" s="38"/>
      <c r="L12" s="276"/>
      <c r="M12" s="38"/>
      <c r="N12" s="39"/>
      <c r="O12" s="38"/>
      <c r="P12" s="39"/>
      <c r="Q12" s="38"/>
      <c r="R12" s="39"/>
      <c r="S12" s="38"/>
      <c r="T12" s="39"/>
      <c r="U12" s="38"/>
    </row>
    <row r="13" spans="1:21" s="9" customFormat="1" ht="69" customHeight="1" x14ac:dyDescent="0.3">
      <c r="A13" s="394"/>
      <c r="B13" s="265" t="s">
        <v>181</v>
      </c>
      <c r="D13" s="355" t="s">
        <v>742</v>
      </c>
      <c r="E13" s="350"/>
      <c r="F13" s="445" t="s">
        <v>709</v>
      </c>
      <c r="G13" s="18"/>
      <c r="H13" s="86" t="s">
        <v>108</v>
      </c>
      <c r="I13" s="18"/>
      <c r="J13" s="358"/>
      <c r="K13" s="18"/>
      <c r="L13" s="276" t="s">
        <v>593</v>
      </c>
      <c r="M13" s="18"/>
      <c r="N13" s="39"/>
      <c r="O13" s="18"/>
      <c r="P13" s="39"/>
      <c r="Q13" s="18"/>
      <c r="R13" s="39"/>
      <c r="S13" s="18"/>
      <c r="T13" s="39"/>
      <c r="U13" s="18"/>
    </row>
    <row r="14" spans="1:21" s="9" customFormat="1" ht="70.5" customHeight="1" x14ac:dyDescent="0.3">
      <c r="A14" s="394"/>
      <c r="B14" s="265" t="s">
        <v>182</v>
      </c>
      <c r="D14" s="355" t="s">
        <v>742</v>
      </c>
      <c r="E14" s="350"/>
      <c r="F14" s="445" t="s">
        <v>709</v>
      </c>
      <c r="G14" s="18"/>
      <c r="H14" s="86" t="s">
        <v>108</v>
      </c>
      <c r="I14" s="18"/>
      <c r="J14" s="358"/>
      <c r="K14" s="18"/>
      <c r="L14" s="276" t="s">
        <v>594</v>
      </c>
      <c r="M14" s="18"/>
      <c r="N14" s="39"/>
      <c r="O14" s="18"/>
      <c r="P14" s="39"/>
      <c r="Q14" s="18"/>
      <c r="R14" s="39"/>
      <c r="S14" s="18"/>
      <c r="T14" s="39"/>
      <c r="U14" s="18"/>
    </row>
    <row r="15" spans="1:21" s="9" customFormat="1" ht="87.75" customHeight="1" x14ac:dyDescent="0.3">
      <c r="A15" s="394"/>
      <c r="B15" s="265" t="s">
        <v>183</v>
      </c>
      <c r="D15" s="355" t="s">
        <v>742</v>
      </c>
      <c r="E15" s="350"/>
      <c r="F15" s="445" t="s">
        <v>709</v>
      </c>
      <c r="G15" s="18"/>
      <c r="H15" s="86" t="s">
        <v>108</v>
      </c>
      <c r="I15" s="18"/>
      <c r="J15" s="358"/>
      <c r="K15" s="18"/>
      <c r="L15" s="276" t="s">
        <v>594</v>
      </c>
      <c r="M15" s="18"/>
      <c r="N15" s="39"/>
      <c r="O15" s="18"/>
      <c r="P15" s="39"/>
      <c r="Q15" s="18"/>
      <c r="R15" s="39"/>
      <c r="S15" s="18"/>
      <c r="T15" s="39"/>
      <c r="U15" s="18"/>
    </row>
    <row r="16" spans="1:21" s="9" customFormat="1" ht="101.25" customHeight="1" x14ac:dyDescent="0.35">
      <c r="A16" s="380" t="s">
        <v>184</v>
      </c>
      <c r="B16" s="261" t="s">
        <v>185</v>
      </c>
      <c r="D16" s="355" t="s">
        <v>720</v>
      </c>
      <c r="E16" s="350"/>
      <c r="F16" s="445" t="s">
        <v>591</v>
      </c>
      <c r="G16" s="216"/>
      <c r="H16" s="86" t="s">
        <v>590</v>
      </c>
      <c r="I16" s="216"/>
      <c r="J16" s="358"/>
      <c r="K16" s="216"/>
      <c r="L16" s="276"/>
      <c r="M16" s="216"/>
      <c r="N16" s="39"/>
      <c r="O16" s="216"/>
      <c r="P16" s="39"/>
      <c r="Q16" s="216"/>
      <c r="R16" s="39"/>
      <c r="S16" s="216"/>
      <c r="T16" s="39"/>
      <c r="U16" s="216"/>
    </row>
    <row r="17" spans="1:21" s="9" customFormat="1" ht="65.25" customHeight="1" x14ac:dyDescent="0.35">
      <c r="A17" s="380"/>
      <c r="B17" s="261"/>
      <c r="D17" s="355" t="s">
        <v>713</v>
      </c>
      <c r="E17" s="350"/>
      <c r="F17" s="445" t="s">
        <v>595</v>
      </c>
      <c r="G17" s="216"/>
      <c r="H17" s="86" t="s">
        <v>108</v>
      </c>
      <c r="I17" s="216"/>
      <c r="J17" s="358"/>
      <c r="K17" s="216"/>
      <c r="L17" s="276"/>
      <c r="M17" s="216"/>
      <c r="N17" s="39"/>
      <c r="O17" s="216"/>
      <c r="P17" s="39"/>
      <c r="Q17" s="216"/>
      <c r="R17" s="39"/>
      <c r="S17" s="216"/>
      <c r="T17" s="39"/>
      <c r="U17" s="216"/>
    </row>
    <row r="18" spans="1:21" s="9" customFormat="1" ht="95.25" customHeight="1" x14ac:dyDescent="0.35">
      <c r="A18" s="394"/>
      <c r="B18" s="261" t="s">
        <v>186</v>
      </c>
      <c r="D18" s="355" t="s">
        <v>713</v>
      </c>
      <c r="E18" s="350"/>
      <c r="F18" s="445" t="s">
        <v>712</v>
      </c>
      <c r="G18" s="216"/>
      <c r="H18" s="86" t="s">
        <v>108</v>
      </c>
      <c r="I18" s="216"/>
      <c r="J18" s="358"/>
      <c r="K18" s="216"/>
      <c r="L18" s="276"/>
      <c r="M18" s="216"/>
      <c r="N18" s="39"/>
      <c r="O18" s="216"/>
      <c r="P18" s="39"/>
      <c r="Q18" s="216"/>
      <c r="R18" s="39"/>
      <c r="S18" s="216"/>
      <c r="T18" s="39"/>
      <c r="U18" s="216"/>
    </row>
    <row r="19" spans="1:21" s="9" customFormat="1" ht="51" customHeight="1" x14ac:dyDescent="0.35">
      <c r="A19" s="220"/>
      <c r="B19" s="261"/>
      <c r="D19" s="355" t="s">
        <v>713</v>
      </c>
      <c r="E19" s="350"/>
      <c r="F19" s="445" t="s">
        <v>714</v>
      </c>
      <c r="G19" s="216"/>
      <c r="H19" s="86"/>
      <c r="I19" s="216"/>
      <c r="J19" s="358"/>
      <c r="K19" s="216"/>
      <c r="L19" s="276"/>
      <c r="M19" s="216"/>
      <c r="N19" s="39"/>
      <c r="O19" s="216"/>
      <c r="P19" s="39"/>
      <c r="Q19" s="216"/>
      <c r="R19" s="39"/>
      <c r="S19" s="216"/>
      <c r="T19" s="39"/>
      <c r="U19" s="216"/>
    </row>
    <row r="20" spans="1:21" s="9" customFormat="1" ht="51" customHeight="1" x14ac:dyDescent="0.35">
      <c r="A20" s="220"/>
      <c r="B20" s="261"/>
      <c r="D20" s="355" t="s">
        <v>717</v>
      </c>
      <c r="E20" s="350"/>
      <c r="F20" s="445" t="s">
        <v>716</v>
      </c>
      <c r="G20" s="216"/>
      <c r="H20" s="86"/>
      <c r="I20" s="216"/>
      <c r="J20" s="358"/>
      <c r="K20" s="216"/>
      <c r="L20" s="276"/>
      <c r="M20" s="216"/>
      <c r="N20" s="39"/>
      <c r="O20" s="216"/>
      <c r="P20" s="39"/>
      <c r="Q20" s="216"/>
      <c r="R20" s="39"/>
      <c r="S20" s="216"/>
      <c r="T20" s="39"/>
      <c r="U20" s="216"/>
    </row>
    <row r="21" spans="1:21" s="9" customFormat="1" ht="71.25" customHeight="1" x14ac:dyDescent="0.35">
      <c r="A21" s="380" t="s">
        <v>187</v>
      </c>
      <c r="B21" s="265" t="s">
        <v>188</v>
      </c>
      <c r="D21" s="355" t="s">
        <v>738</v>
      </c>
      <c r="E21" s="350"/>
      <c r="F21" s="445" t="s">
        <v>709</v>
      </c>
      <c r="G21" s="216"/>
      <c r="H21" s="86" t="s">
        <v>590</v>
      </c>
      <c r="I21" s="216"/>
      <c r="J21" s="358"/>
      <c r="K21" s="216"/>
      <c r="L21" s="276" t="s">
        <v>596</v>
      </c>
      <c r="M21" s="216"/>
      <c r="N21" s="39"/>
      <c r="O21" s="216"/>
      <c r="P21" s="39"/>
      <c r="Q21" s="216"/>
      <c r="R21" s="39"/>
      <c r="S21" s="216"/>
      <c r="T21" s="39"/>
      <c r="U21" s="216"/>
    </row>
    <row r="22" spans="1:21" s="9" customFormat="1" ht="78.75" customHeight="1" x14ac:dyDescent="0.35">
      <c r="A22" s="394"/>
      <c r="B22" s="265" t="s">
        <v>189</v>
      </c>
      <c r="D22" s="355" t="s">
        <v>738</v>
      </c>
      <c r="E22" s="350"/>
      <c r="F22" s="445" t="s">
        <v>709</v>
      </c>
      <c r="G22" s="216"/>
      <c r="H22" s="86" t="s">
        <v>590</v>
      </c>
      <c r="I22" s="216"/>
      <c r="J22" s="358"/>
      <c r="K22" s="216"/>
      <c r="L22" s="276" t="s">
        <v>596</v>
      </c>
      <c r="M22" s="216"/>
      <c r="N22" s="39"/>
      <c r="O22" s="216"/>
      <c r="P22" s="39"/>
      <c r="Q22" s="216"/>
      <c r="R22" s="39"/>
      <c r="S22" s="216"/>
      <c r="T22" s="39"/>
      <c r="U22" s="216"/>
    </row>
    <row r="23" spans="1:21" s="9" customFormat="1" ht="90.75" customHeight="1" x14ac:dyDescent="0.35">
      <c r="A23" s="394"/>
      <c r="B23" s="265" t="s">
        <v>190</v>
      </c>
      <c r="D23" s="355" t="s">
        <v>346</v>
      </c>
      <c r="E23" s="350"/>
      <c r="F23" s="445" t="s">
        <v>709</v>
      </c>
      <c r="G23" s="216"/>
      <c r="H23" s="86" t="s">
        <v>108</v>
      </c>
      <c r="I23" s="216"/>
      <c r="J23" s="358"/>
      <c r="K23" s="216"/>
      <c r="L23" s="276"/>
      <c r="M23" s="216"/>
      <c r="N23" s="39"/>
      <c r="O23" s="216"/>
      <c r="P23" s="39"/>
      <c r="Q23" s="216"/>
      <c r="R23" s="39"/>
      <c r="S23" s="216"/>
      <c r="T23" s="39"/>
      <c r="U23" s="216"/>
    </row>
    <row r="24" spans="1:21" s="9" customFormat="1" ht="84.75" customHeight="1" x14ac:dyDescent="0.35">
      <c r="A24" s="394"/>
      <c r="B24" s="265" t="s">
        <v>191</v>
      </c>
      <c r="D24" s="355" t="s">
        <v>738</v>
      </c>
      <c r="E24" s="350"/>
      <c r="F24" s="445" t="s">
        <v>709</v>
      </c>
      <c r="G24" s="216"/>
      <c r="H24" s="86" t="s">
        <v>589</v>
      </c>
      <c r="I24" s="216"/>
      <c r="J24" s="358"/>
      <c r="K24" s="216"/>
      <c r="L24" s="276" t="s">
        <v>596</v>
      </c>
      <c r="M24" s="216"/>
      <c r="N24" s="39"/>
      <c r="O24" s="216"/>
      <c r="P24" s="39"/>
      <c r="Q24" s="216"/>
      <c r="R24" s="39"/>
      <c r="S24" s="216"/>
      <c r="T24" s="39"/>
      <c r="U24" s="216"/>
    </row>
    <row r="25" spans="1:21" s="9" customFormat="1" ht="73.5" customHeight="1" x14ac:dyDescent="0.35">
      <c r="A25" s="380" t="s">
        <v>192</v>
      </c>
      <c r="B25" s="265" t="s">
        <v>193</v>
      </c>
      <c r="D25" s="355" t="s">
        <v>346</v>
      </c>
      <c r="E25" s="350"/>
      <c r="F25" s="445" t="s">
        <v>709</v>
      </c>
      <c r="G25" s="216"/>
      <c r="H25" s="86" t="s">
        <v>108</v>
      </c>
      <c r="I25" s="216"/>
      <c r="J25" s="358"/>
      <c r="K25" s="216"/>
      <c r="L25" s="276"/>
      <c r="M25" s="216"/>
      <c r="N25" s="39"/>
      <c r="O25" s="216"/>
      <c r="P25" s="39"/>
      <c r="Q25" s="216"/>
      <c r="R25" s="39"/>
      <c r="S25" s="216"/>
      <c r="T25" s="39"/>
      <c r="U25" s="216"/>
    </row>
    <row r="26" spans="1:21" s="9" customFormat="1" ht="79.5" customHeight="1" x14ac:dyDescent="0.35">
      <c r="A26" s="394"/>
      <c r="B26" s="265" t="s">
        <v>194</v>
      </c>
      <c r="D26" s="355" t="s">
        <v>749</v>
      </c>
      <c r="E26" s="350"/>
      <c r="F26" s="445" t="s">
        <v>709</v>
      </c>
      <c r="G26" s="216"/>
      <c r="H26" s="86" t="s">
        <v>597</v>
      </c>
      <c r="I26" s="216"/>
      <c r="J26" s="358"/>
      <c r="K26" s="216"/>
      <c r="L26" s="276" t="s">
        <v>598</v>
      </c>
      <c r="M26" s="216"/>
      <c r="N26" s="39"/>
      <c r="O26" s="216"/>
      <c r="P26" s="39"/>
      <c r="Q26" s="216"/>
      <c r="R26" s="39"/>
      <c r="S26" s="216"/>
      <c r="T26" s="39"/>
      <c r="U26" s="216"/>
    </row>
    <row r="27" spans="1:21" s="9" customFormat="1" ht="58.5" customHeight="1" x14ac:dyDescent="0.35">
      <c r="A27" s="249" t="s">
        <v>195</v>
      </c>
      <c r="B27" s="265" t="s">
        <v>196</v>
      </c>
      <c r="D27" s="355" t="s">
        <v>769</v>
      </c>
      <c r="E27" s="350"/>
      <c r="F27" s="445" t="s">
        <v>693</v>
      </c>
      <c r="G27" s="216"/>
      <c r="H27" s="86" t="s">
        <v>108</v>
      </c>
      <c r="I27" s="216"/>
      <c r="J27" s="358"/>
      <c r="K27" s="216"/>
      <c r="L27" s="276" t="s">
        <v>599</v>
      </c>
      <c r="M27" s="216"/>
      <c r="N27" s="39"/>
      <c r="O27" s="216"/>
      <c r="P27" s="39"/>
      <c r="Q27" s="216"/>
      <c r="R27" s="39"/>
      <c r="S27" s="216"/>
      <c r="T27" s="39"/>
      <c r="U27" s="216"/>
    </row>
    <row r="28" spans="1:21" s="9" customFormat="1" ht="76.5" customHeight="1" x14ac:dyDescent="0.35">
      <c r="A28" s="220"/>
      <c r="B28" s="265"/>
      <c r="D28" s="355" t="s">
        <v>700</v>
      </c>
      <c r="E28" s="350"/>
      <c r="F28" s="446" t="s">
        <v>715</v>
      </c>
      <c r="G28" s="216"/>
      <c r="H28" s="86"/>
      <c r="I28" s="216"/>
      <c r="J28" s="358"/>
      <c r="K28" s="216"/>
      <c r="L28" s="276"/>
      <c r="M28" s="216"/>
      <c r="N28" s="39"/>
      <c r="O28" s="216"/>
      <c r="P28" s="39"/>
      <c r="Q28" s="216"/>
      <c r="R28" s="39"/>
      <c r="S28" s="216"/>
      <c r="T28" s="39"/>
      <c r="U28" s="216"/>
    </row>
    <row r="29" spans="1:21" s="9" customFormat="1" ht="51" customHeight="1" x14ac:dyDescent="0.35">
      <c r="A29" s="220"/>
      <c r="B29" s="265"/>
      <c r="D29" s="475"/>
      <c r="E29" s="476"/>
      <c r="F29" s="477"/>
      <c r="G29" s="478"/>
      <c r="H29" s="479"/>
      <c r="I29" s="478"/>
      <c r="J29" s="480"/>
      <c r="K29" s="478"/>
      <c r="L29" s="469"/>
      <c r="M29" s="478"/>
      <c r="N29" s="476"/>
      <c r="O29" s="478"/>
      <c r="P29" s="476"/>
      <c r="Q29" s="478"/>
      <c r="R29" s="476"/>
      <c r="S29" s="478"/>
      <c r="T29" s="476"/>
      <c r="U29" s="478"/>
    </row>
    <row r="30" spans="1:21" s="9" customFormat="1" ht="51" customHeight="1" x14ac:dyDescent="0.35">
      <c r="A30" s="220"/>
      <c r="B30" s="265"/>
      <c r="D30" s="475"/>
      <c r="E30" s="476"/>
      <c r="F30" s="477"/>
      <c r="G30" s="478"/>
      <c r="H30" s="479"/>
      <c r="I30" s="478"/>
      <c r="J30" s="480"/>
      <c r="K30" s="478"/>
      <c r="L30" s="469"/>
      <c r="M30" s="478"/>
      <c r="N30" s="476"/>
      <c r="O30" s="478"/>
      <c r="P30" s="476"/>
      <c r="Q30" s="478"/>
      <c r="R30" s="476"/>
      <c r="S30" s="478"/>
      <c r="T30" s="476"/>
      <c r="U30" s="478"/>
    </row>
    <row r="31" spans="1:21" s="9" customFormat="1" ht="51" customHeight="1" x14ac:dyDescent="0.35">
      <c r="A31" s="249"/>
      <c r="B31" s="265"/>
      <c r="D31" s="475"/>
      <c r="E31" s="476"/>
      <c r="F31" s="477"/>
      <c r="G31" s="478"/>
      <c r="H31" s="479"/>
      <c r="I31" s="478"/>
      <c r="J31" s="481"/>
      <c r="K31" s="478"/>
      <c r="L31" s="469"/>
      <c r="M31" s="478"/>
      <c r="N31" s="476"/>
      <c r="O31" s="478"/>
      <c r="P31" s="476"/>
      <c r="Q31" s="478"/>
      <c r="R31" s="476"/>
      <c r="S31" s="478"/>
      <c r="T31" s="476"/>
      <c r="U31" s="478"/>
    </row>
    <row r="32" spans="1:21" s="215" customFormat="1" x14ac:dyDescent="0.35">
      <c r="A32" s="214"/>
      <c r="D32" s="482"/>
      <c r="E32" s="482"/>
      <c r="F32" s="482"/>
      <c r="G32" s="482"/>
      <c r="H32" s="482"/>
      <c r="I32" s="482"/>
      <c r="J32" s="482"/>
      <c r="K32" s="482"/>
      <c r="L32" s="483"/>
      <c r="M32" s="482"/>
      <c r="N32" s="482"/>
      <c r="O32" s="482"/>
      <c r="P32" s="482"/>
      <c r="Q32" s="482"/>
      <c r="R32" s="482"/>
      <c r="S32" s="482"/>
      <c r="T32" s="482"/>
      <c r="U32" s="482"/>
    </row>
  </sheetData>
  <mergeCells count="4">
    <mergeCell ref="A10:A15"/>
    <mergeCell ref="A16:A18"/>
    <mergeCell ref="A21:A24"/>
    <mergeCell ref="A25:A26"/>
  </mergeCells>
  <hyperlinks>
    <hyperlink ref="F10" r:id="rId1"/>
    <hyperlink ref="F28" r:id="rId2"/>
  </hyperlinks>
  <pageMargins left="0.7" right="0.7" top="0.75" bottom="0.75" header="0.3" footer="0.3"/>
  <pageSetup paperSize="8" orientation="landscape" horizontalDpi="1200" verticalDpi="12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18"/>
  <sheetViews>
    <sheetView topLeftCell="B1" zoomScaleNormal="100" zoomScalePageLayoutView="60" workbookViewId="0">
      <selection activeCell="L9" sqref="L9"/>
    </sheetView>
  </sheetViews>
  <sheetFormatPr defaultColWidth="10.5" defaultRowHeight="16.2" x14ac:dyDescent="0.35"/>
  <cols>
    <col min="1" max="1" width="18.3984375" style="213" customWidth="1"/>
    <col min="2" max="2" width="33.3984375" style="213" customWidth="1"/>
    <col min="3" max="3" width="3" style="213" customWidth="1"/>
    <col min="4" max="4" width="29.3984375" style="213" customWidth="1"/>
    <col min="5" max="5" width="3" style="213" customWidth="1"/>
    <col min="6" max="6" width="28.5" style="213" customWidth="1"/>
    <col min="7" max="7" width="3" style="213" customWidth="1"/>
    <col min="8" max="8" width="19.19921875" style="213" customWidth="1"/>
    <col min="9" max="9" width="3" style="213" customWidth="1"/>
    <col min="10" max="10" width="5.09765625" style="213" customWidth="1"/>
    <col min="11" max="11" width="3" style="213" customWidth="1"/>
    <col min="12" max="12" width="36.09765625" style="275" customWidth="1"/>
    <col min="13" max="13" width="3" style="213" customWidth="1"/>
    <col min="14" max="14" width="39.5" style="213" customWidth="1"/>
    <col min="15" max="15" width="3" style="213" customWidth="1"/>
    <col min="16" max="16" width="39.5" style="213" customWidth="1"/>
    <col min="17" max="17" width="3" style="213" customWidth="1"/>
    <col min="18" max="18" width="39.5" style="213" customWidth="1"/>
    <col min="19" max="19" width="3" style="213" customWidth="1"/>
    <col min="20" max="20" width="39.5" style="213" customWidth="1"/>
    <col min="21" max="21" width="3" style="213" customWidth="1"/>
    <col min="22" max="16384" width="10.5" style="213"/>
  </cols>
  <sheetData>
    <row r="1" spans="1:21" ht="24.6" x14ac:dyDescent="0.4">
      <c r="A1" s="212" t="s">
        <v>197</v>
      </c>
    </row>
    <row r="3" spans="1:21" s="31" customFormat="1" ht="105" x14ac:dyDescent="0.3">
      <c r="A3" s="32" t="s">
        <v>198</v>
      </c>
      <c r="B3" s="269" t="s">
        <v>199</v>
      </c>
      <c r="C3" s="34"/>
      <c r="D3" s="310" t="s">
        <v>794</v>
      </c>
      <c r="E3" s="34"/>
      <c r="F3" s="35"/>
      <c r="G3" s="34"/>
      <c r="H3" s="35"/>
      <c r="I3" s="34"/>
      <c r="J3" s="6"/>
      <c r="L3" s="279"/>
      <c r="N3" s="37"/>
      <c r="P3" s="37"/>
      <c r="R3" s="37"/>
      <c r="T3" s="37"/>
    </row>
    <row r="4" spans="1:21" s="1" customFormat="1" ht="18.600000000000001" x14ac:dyDescent="0.3">
      <c r="B4" s="3"/>
      <c r="D4" s="2"/>
      <c r="F4" s="2"/>
      <c r="H4" s="2"/>
      <c r="J4" s="3"/>
      <c r="L4" s="40"/>
      <c r="N4" s="3"/>
      <c r="P4" s="3"/>
      <c r="R4" s="3"/>
      <c r="T4" s="3"/>
    </row>
    <row r="5" spans="1:21" s="1" customFormat="1" ht="90.75" customHeight="1" x14ac:dyDescent="0.3">
      <c r="B5" s="3" t="s">
        <v>94</v>
      </c>
      <c r="D5" s="83" t="s">
        <v>95</v>
      </c>
      <c r="E5" s="45"/>
      <c r="F5" s="83" t="s">
        <v>96</v>
      </c>
      <c r="G5" s="45"/>
      <c r="H5" s="83" t="s">
        <v>97</v>
      </c>
      <c r="I5" s="53"/>
      <c r="J5" s="46" t="s">
        <v>98</v>
      </c>
      <c r="K5" s="29"/>
      <c r="L5" s="46" t="s">
        <v>99</v>
      </c>
      <c r="M5" s="29"/>
      <c r="N5" s="30" t="s">
        <v>100</v>
      </c>
      <c r="O5" s="29"/>
      <c r="P5" s="30" t="s">
        <v>101</v>
      </c>
      <c r="Q5" s="29"/>
      <c r="R5" s="30" t="s">
        <v>102</v>
      </c>
      <c r="S5" s="29"/>
      <c r="T5" s="30" t="s">
        <v>103</v>
      </c>
      <c r="U5" s="29"/>
    </row>
    <row r="6" spans="1:21" s="1" customFormat="1" ht="18.600000000000001" x14ac:dyDescent="0.3">
      <c r="B6" s="3"/>
      <c r="D6" s="2"/>
      <c r="F6" s="2"/>
      <c r="H6" s="2"/>
      <c r="J6" s="3"/>
      <c r="L6" s="277"/>
      <c r="N6" s="3"/>
      <c r="P6" s="3"/>
      <c r="R6" s="3"/>
      <c r="T6" s="3"/>
    </row>
    <row r="7" spans="1:21" s="4" customFormat="1" ht="91.2" customHeight="1" x14ac:dyDescent="0.3">
      <c r="A7" s="13"/>
      <c r="B7" s="266" t="s">
        <v>200</v>
      </c>
      <c r="C7" s="7"/>
      <c r="D7" s="484" t="s">
        <v>700</v>
      </c>
      <c r="E7" s="7"/>
      <c r="F7" s="446" t="s">
        <v>719</v>
      </c>
      <c r="G7" s="19"/>
      <c r="H7" s="445" t="s">
        <v>600</v>
      </c>
      <c r="I7" s="19"/>
      <c r="J7" s="398"/>
      <c r="K7" s="20"/>
      <c r="L7" s="280" t="s">
        <v>601</v>
      </c>
      <c r="M7" s="20"/>
      <c r="N7" s="37"/>
      <c r="O7" s="20"/>
      <c r="P7" s="37"/>
      <c r="Q7" s="20"/>
      <c r="R7" s="37"/>
      <c r="S7" s="20"/>
      <c r="T7" s="37"/>
      <c r="U7" s="20"/>
    </row>
    <row r="8" spans="1:21" s="4" customFormat="1" ht="60.75" customHeight="1" x14ac:dyDescent="0.3">
      <c r="A8" s="294"/>
      <c r="B8" s="290"/>
      <c r="C8" s="288"/>
      <c r="D8" s="484" t="s">
        <v>700</v>
      </c>
      <c r="E8" s="7"/>
      <c r="F8" s="446" t="s">
        <v>721</v>
      </c>
      <c r="G8" s="295"/>
      <c r="H8" s="445"/>
      <c r="I8" s="295"/>
      <c r="J8" s="399"/>
      <c r="K8" s="20"/>
      <c r="L8" s="280"/>
      <c r="M8" s="20"/>
      <c r="N8" s="37"/>
      <c r="O8" s="20"/>
      <c r="P8" s="37"/>
      <c r="Q8" s="20"/>
      <c r="R8" s="37"/>
      <c r="S8" s="20"/>
      <c r="T8" s="37"/>
      <c r="U8" s="20"/>
    </row>
    <row r="9" spans="1:21" s="4" customFormat="1" ht="57.75" customHeight="1" x14ac:dyDescent="0.3">
      <c r="A9" s="14"/>
      <c r="B9" s="267" t="s">
        <v>201</v>
      </c>
      <c r="C9" s="9"/>
      <c r="D9" s="484" t="s">
        <v>770</v>
      </c>
      <c r="E9" s="7"/>
      <c r="F9" s="446" t="s">
        <v>694</v>
      </c>
      <c r="G9" s="21"/>
      <c r="H9" s="445" t="s">
        <v>603</v>
      </c>
      <c r="I9" s="21"/>
      <c r="J9" s="400"/>
      <c r="K9" s="1"/>
      <c r="L9" s="280"/>
      <c r="M9" s="1"/>
      <c r="N9" s="37"/>
      <c r="O9" s="1"/>
      <c r="P9" s="37"/>
      <c r="Q9" s="1"/>
      <c r="R9" s="37"/>
      <c r="S9" s="1"/>
      <c r="T9" s="37"/>
      <c r="U9" s="1"/>
    </row>
    <row r="10" spans="1:21" s="4" customFormat="1" ht="54" customHeight="1" x14ac:dyDescent="0.3">
      <c r="A10" s="70"/>
      <c r="B10" s="289"/>
      <c r="C10" s="9"/>
      <c r="D10" s="485" t="s">
        <v>771</v>
      </c>
      <c r="E10" s="288"/>
      <c r="F10" s="445" t="s">
        <v>695</v>
      </c>
      <c r="G10" s="21"/>
      <c r="H10" s="445"/>
      <c r="I10" s="21"/>
      <c r="J10" s="400"/>
      <c r="K10" s="1"/>
      <c r="L10" s="280"/>
      <c r="M10" s="1"/>
      <c r="N10" s="37"/>
      <c r="O10" s="1"/>
      <c r="P10" s="37"/>
      <c r="Q10" s="1"/>
      <c r="R10" s="37"/>
      <c r="S10" s="1"/>
      <c r="T10" s="37"/>
      <c r="U10" s="1"/>
    </row>
    <row r="11" spans="1:21" s="4" customFormat="1" ht="54" customHeight="1" x14ac:dyDescent="0.3">
      <c r="A11" s="70"/>
      <c r="B11" s="289"/>
      <c r="C11" s="9"/>
      <c r="D11" s="485" t="s">
        <v>772</v>
      </c>
      <c r="E11" s="288"/>
      <c r="F11" s="445" t="s">
        <v>696</v>
      </c>
      <c r="G11" s="21"/>
      <c r="H11" s="445"/>
      <c r="I11" s="21"/>
      <c r="J11" s="400"/>
      <c r="K11" s="1"/>
      <c r="L11" s="280"/>
      <c r="M11" s="1"/>
      <c r="N11" s="37"/>
      <c r="O11" s="1"/>
      <c r="P11" s="37"/>
      <c r="Q11" s="1"/>
      <c r="R11" s="37"/>
      <c r="S11" s="1"/>
      <c r="T11" s="37"/>
      <c r="U11" s="1"/>
    </row>
    <row r="12" spans="1:21" s="4" customFormat="1" ht="54.75" customHeight="1" x14ac:dyDescent="0.3">
      <c r="A12" s="70"/>
      <c r="B12" s="289"/>
      <c r="C12" s="9"/>
      <c r="D12" s="485" t="s">
        <v>772</v>
      </c>
      <c r="E12" s="288"/>
      <c r="F12" s="445" t="s">
        <v>698</v>
      </c>
      <c r="G12" s="21"/>
      <c r="H12" s="445"/>
      <c r="I12" s="21"/>
      <c r="J12" s="400"/>
      <c r="K12" s="1"/>
      <c r="L12" s="280"/>
      <c r="M12" s="1"/>
      <c r="N12" s="37"/>
      <c r="O12" s="1"/>
      <c r="P12" s="37"/>
      <c r="Q12" s="1"/>
      <c r="R12" s="37"/>
      <c r="S12" s="1"/>
      <c r="T12" s="37"/>
      <c r="U12" s="1"/>
    </row>
    <row r="13" spans="1:21" s="4" customFormat="1" ht="60" customHeight="1" x14ac:dyDescent="0.3">
      <c r="A13" s="70"/>
      <c r="B13" s="268" t="s">
        <v>202</v>
      </c>
      <c r="C13" s="9"/>
      <c r="D13" s="459" t="s">
        <v>773</v>
      </c>
      <c r="E13" s="11"/>
      <c r="F13" s="446" t="s">
        <v>699</v>
      </c>
      <c r="G13" s="21"/>
      <c r="H13" s="445" t="s">
        <v>602</v>
      </c>
      <c r="I13" s="21"/>
      <c r="J13" s="400"/>
      <c r="K13" s="1"/>
      <c r="L13" s="280"/>
      <c r="M13" s="1"/>
      <c r="N13" s="37"/>
      <c r="O13" s="1"/>
      <c r="P13" s="37"/>
      <c r="Q13" s="1"/>
      <c r="R13" s="37"/>
      <c r="S13" s="1"/>
      <c r="T13" s="37"/>
      <c r="U13" s="1"/>
    </row>
    <row r="18" spans="4:7" x14ac:dyDescent="0.35">
      <c r="D18" s="292"/>
      <c r="E18" s="4"/>
      <c r="F18" s="293"/>
      <c r="G18" s="20"/>
    </row>
  </sheetData>
  <mergeCells count="1">
    <mergeCell ref="J7:J13"/>
  </mergeCells>
  <hyperlinks>
    <hyperlink ref="F9" r:id="rId1"/>
    <hyperlink ref="F7" r:id="rId2"/>
    <hyperlink ref="F13" r:id="rId3"/>
  </hyperlinks>
  <pageMargins left="0.7" right="0.7" top="0.75" bottom="0.75" header="0.3" footer="0.3"/>
  <pageSetup paperSize="8" orientation="landscape" horizontalDpi="1200" verticalDpi="12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8" ma:contentTypeDescription="Create a new document." ma:contentTypeScope="" ma:versionID="29ed0b8e1e305198f8c87aaf48b4e93c">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6b3f2b29216bc94948f6406f3fb40bab"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27fbd5f-f631-4b6b-b652-1a242b3b1a66}" ma:internalName="TaxCatchAll" ma:showField="CatchAllData" ma:web="36538d5f-f7e1-46e7-b8e6-8d0f62ce97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6538d5f-f7e1-46e7-b8e6-8d0f62ce9765" xsi:nil="true"/>
    <lcf76f155ced4ddcb4097134ff3c332f xmlns="0c958bcd-fe3d-4310-8463-0016d19558cc">
      <Terms xmlns="http://schemas.microsoft.com/office/infopath/2007/PartnerControls"/>
    </lcf76f155ced4ddcb4097134ff3c332f>
    <SharedWithUsers xmlns="36538d5f-f7e1-46e7-b8e6-8d0f62ce9765">
      <UserInfo>
        <DisplayName>Olesia Tolochko</DisplayName>
        <AccountId>25</AccountId>
        <AccountType/>
      </UserInfo>
      <UserInfo>
        <DisplayName>Alex Gordy</DisplayName>
        <AccountId>12</AccountId>
        <AccountType/>
      </UserInfo>
      <UserInfo>
        <DisplayName>Christina Berger</DisplayName>
        <AccountId>6</AccountId>
        <AccountType/>
      </UserInfo>
      <UserInfo>
        <DisplayName>Brenda Jay Angeles Mendoza</DisplayName>
        <AccountId>163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2418A8-F079-49FA-9E0F-373B3FEBC0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19F17E-4F5A-450D-B771-D83C95A89723}">
  <ds:schemaRefs>
    <ds:schemaRef ds:uri="http://www.w3.org/XML/1998/namespace"/>
    <ds:schemaRef ds:uri="http://schemas.microsoft.com/office/infopath/2007/PartnerControls"/>
    <ds:schemaRef ds:uri="http://schemas.openxmlformats.org/package/2006/metadata/core-properties"/>
    <ds:schemaRef ds:uri="http://purl.org/dc/terms/"/>
    <ds:schemaRef ds:uri="0c958bcd-fe3d-4310-8463-0016d19558cc"/>
    <ds:schemaRef ds:uri="http://purl.org/dc/dcmitype/"/>
    <ds:schemaRef ds:uri="http://schemas.microsoft.com/office/2006/documentManagement/types"/>
    <ds:schemaRef ds:uri="http://purl.org/dc/elements/1.1/"/>
    <ds:schemaRef ds:uri="36538d5f-f7e1-46e7-b8e6-8d0f62ce9765"/>
    <ds:schemaRef ds:uri="http://schemas.microsoft.com/office/2006/metadata/properties"/>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5</vt:i4>
      </vt:variant>
    </vt:vector>
  </HeadingPairs>
  <TitlesOfParts>
    <vt:vector size="35" baseType="lpstr">
      <vt:lpstr>Introduction</vt:lpstr>
      <vt:lpstr>About</vt:lpstr>
      <vt:lpstr>#2.1</vt:lpstr>
      <vt:lpstr>#2.2</vt:lpstr>
      <vt:lpstr>#2.3</vt:lpstr>
      <vt:lpstr>#2.4</vt:lpstr>
      <vt:lpstr>#2.5</vt:lpstr>
      <vt:lpstr>#2.6</vt:lpstr>
      <vt:lpstr>#3.1</vt:lpstr>
      <vt:lpstr>#3.2</vt:lpstr>
      <vt:lpstr>#3.3</vt:lpstr>
      <vt:lpstr>#4.1</vt:lpstr>
      <vt:lpstr>#4.1 - Reporting entities</vt:lpstr>
      <vt:lpstr>#4.1 Government 2020</vt:lpstr>
      <vt:lpstr>#4.1Company 2020</vt:lpstr>
      <vt:lpstr>#4.2</vt:lpstr>
      <vt:lpstr>#4.3</vt:lpstr>
      <vt:lpstr>#4.4</vt:lpstr>
      <vt:lpstr>#4.5</vt:lpstr>
      <vt:lpstr>#4.6</vt:lpstr>
      <vt:lpstr>#4.7</vt:lpstr>
      <vt:lpstr>#4.8</vt:lpstr>
      <vt:lpstr>#4.9</vt:lpstr>
      <vt:lpstr>#5.1</vt:lpstr>
      <vt:lpstr>#5.2</vt:lpstr>
      <vt:lpstr>#5.3</vt:lpstr>
      <vt:lpstr>#6.1</vt:lpstr>
      <vt:lpstr>#6.2</vt:lpstr>
      <vt:lpstr>#6.3</vt:lpstr>
      <vt:lpstr>#6.4</vt:lpstr>
      <vt:lpstr>Companies_list</vt:lpstr>
      <vt:lpstr>gogosx</vt:lpstr>
      <vt:lpstr>Government_entities_list</vt:lpstr>
      <vt:lpstr>'#2.4'!Print_Area</vt:lpstr>
      <vt:lpstr>Projectname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User</cp:lastModifiedBy>
  <cp:revision/>
  <dcterms:created xsi:type="dcterms:W3CDTF">2020-07-14T03:16:31Z</dcterms:created>
  <dcterms:modified xsi:type="dcterms:W3CDTF">2023-09-28T06:44:03Z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y fmtid="{D5CDD505-2E9C-101B-9397-08002B2CF9AE}" pid="3" name="Order">
    <vt:r8>281300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y fmtid="{D5CDD505-2E9C-101B-9397-08002B2CF9AE}" pid="9" name="_ExtendedDescription">
    <vt:lpwstr/>
  </property>
  <property fmtid="{D5CDD505-2E9C-101B-9397-08002B2CF9AE}" pid="10" name="TriggerFlowInfo">
    <vt:lpwstr/>
  </property>
</Properties>
</file>